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gabriel.damico\Desktop\SECOM\NÚMEROS SECOM - 2010 a 2018\SECOM 2018 - AQUISIÇÕES E CONTRATAÇÕES\"/>
    </mc:Choice>
  </mc:AlternateContent>
  <bookViews>
    <workbookView xWindow="0" yWindow="0" windowWidth="24000" windowHeight="9885" tabRatio="821" firstSheet="1" activeTab="12"/>
  </bookViews>
  <sheets>
    <sheet name="JANEIRO" sheetId="1" r:id="rId1"/>
    <sheet name="FEVEREIRO" sheetId="2" r:id="rId2"/>
    <sheet name="MARÇO" sheetId="3" r:id="rId3"/>
    <sheet name="ABRIL" sheetId="4" r:id="rId4"/>
    <sheet name="MAIO" sheetId="5" r:id="rId5"/>
    <sheet name="JUNHO" sheetId="6" r:id="rId6"/>
    <sheet name="JULHO" sheetId="8" r:id="rId7"/>
    <sheet name="AGOSTO" sheetId="10" r:id="rId8"/>
    <sheet name="SETEMBRO" sheetId="11" r:id="rId9"/>
    <sheet name="OUTUBRO" sheetId="12" r:id="rId10"/>
    <sheet name="NOVEMBRO" sheetId="13" r:id="rId11"/>
    <sheet name="DEZEMBRO" sheetId="14" r:id="rId12"/>
    <sheet name="RESUMO" sheetId="9" r:id="rId13"/>
    <sheet name="PROCESSOS SRP" sheetId="17" r:id="rId14"/>
  </sheets>
  <definedNames>
    <definedName name="_xlnm._FilterDatabase" localSheetId="7" hidden="1">AGOSTO!$A$1:$J$1</definedName>
    <definedName name="_xlnm._FilterDatabase" localSheetId="11" hidden="1">DEZEMBRO!$A$1:$J$1</definedName>
    <definedName name="_xlnm._FilterDatabase" localSheetId="0" hidden="1">JANEIRO!$A$1:$J$41</definedName>
    <definedName name="_xlnm._FilterDatabase" localSheetId="10" hidden="1">NOVEMBRO!$A$1:$J$1</definedName>
    <definedName name="_xlnm._FilterDatabase" localSheetId="9" hidden="1">OUTUBRO!$B$1:$J$1</definedName>
    <definedName name="_xlnm._FilterDatabase" localSheetId="8" hidden="1">SETEMBRO!$A$1:$J$1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8" l="1"/>
  <c r="B5" i="9"/>
  <c r="J21" i="8"/>
  <c r="B3" i="9"/>
  <c r="J46" i="6"/>
  <c r="J34" i="1" l="1"/>
  <c r="B6" i="9" l="1"/>
  <c r="B4" i="9"/>
  <c r="J47" i="14"/>
  <c r="J82" i="14"/>
  <c r="J84" i="14" s="1"/>
  <c r="J26" i="14"/>
  <c r="J59" i="14"/>
  <c r="J70" i="14"/>
  <c r="J80" i="14"/>
  <c r="J62" i="13"/>
  <c r="J32" i="13"/>
  <c r="J35" i="13"/>
  <c r="J50" i="13"/>
  <c r="J53" i="13"/>
  <c r="J60" i="13"/>
  <c r="J43" i="12"/>
  <c r="J57" i="12"/>
  <c r="J22" i="12"/>
  <c r="J29" i="12"/>
  <c r="J55" i="12"/>
  <c r="J48" i="11"/>
  <c r="J17" i="11"/>
  <c r="J22" i="11"/>
  <c r="J35" i="11"/>
  <c r="J38" i="11"/>
  <c r="J46" i="11"/>
  <c r="J66" i="10"/>
  <c r="J57" i="10"/>
  <c r="J25" i="10"/>
  <c r="J35" i="10"/>
  <c r="J51" i="10"/>
  <c r="J68" i="10" l="1"/>
  <c r="J70" i="10" s="1"/>
  <c r="J65" i="8" l="1"/>
  <c r="J64" i="8"/>
  <c r="J91" i="6"/>
  <c r="J90" i="6"/>
  <c r="J73" i="4"/>
  <c r="J72" i="4"/>
  <c r="J51" i="3" l="1"/>
  <c r="J50" i="3"/>
  <c r="J33" i="2"/>
  <c r="J32" i="2"/>
  <c r="J47" i="1"/>
  <c r="J46" i="1"/>
  <c r="B11" i="9"/>
  <c r="J30" i="8" l="1"/>
  <c r="J46" i="8"/>
  <c r="J60" i="8"/>
  <c r="J53" i="6"/>
  <c r="J70" i="6"/>
  <c r="J76" i="6"/>
  <c r="J86" i="6"/>
  <c r="J13" i="5"/>
  <c r="J16" i="5"/>
  <c r="J30" i="5"/>
  <c r="J35" i="5"/>
  <c r="J45" i="5"/>
  <c r="J47" i="5" s="1"/>
  <c r="J49" i="5" s="1"/>
  <c r="J28" i="4"/>
  <c r="J25" i="4"/>
  <c r="J41" i="4"/>
  <c r="J45" i="4"/>
  <c r="J68" i="4"/>
  <c r="J70" i="4" s="1"/>
  <c r="J62" i="8" l="1"/>
  <c r="J88" i="6"/>
  <c r="J48" i="3"/>
  <c r="J18" i="3"/>
  <c r="J22" i="3"/>
  <c r="J34" i="3"/>
  <c r="J39" i="3"/>
  <c r="J46" i="3"/>
  <c r="J30" i="2" l="1"/>
  <c r="J10" i="2"/>
  <c r="J12" i="2"/>
  <c r="J23" i="2"/>
  <c r="J28" i="2"/>
  <c r="J11" i="1"/>
  <c r="C3" i="9" s="1"/>
  <c r="D3" i="9" s="1"/>
  <c r="J16" i="1"/>
  <c r="C4" i="9" s="1"/>
  <c r="D4" i="9" s="1"/>
  <c r="J30" i="1"/>
  <c r="C5" i="9" s="1"/>
  <c r="D5" i="9" s="1"/>
  <c r="C6" i="9"/>
  <c r="J41" i="1"/>
  <c r="C8" i="9" s="1"/>
  <c r="D8" i="9" s="1"/>
  <c r="D6" i="9" l="1"/>
  <c r="C11" i="9"/>
  <c r="J43" i="1"/>
  <c r="J44" i="1" s="1"/>
</calcChain>
</file>

<file path=xl/sharedStrings.xml><?xml version="1.0" encoding="utf-8"?>
<sst xmlns="http://schemas.openxmlformats.org/spreadsheetml/2006/main" count="4307" uniqueCount="1368">
  <si>
    <t>Nro. de Processo</t>
  </si>
  <si>
    <t>Número da Aquisição</t>
  </si>
  <si>
    <t>Data Abertura</t>
  </si>
  <si>
    <t>Data Contratação</t>
  </si>
  <si>
    <t>Descrição do Objeto</t>
  </si>
  <si>
    <t>Modalidade de Licitação</t>
  </si>
  <si>
    <t>CNPJ e Denominação da Empresa Contratada</t>
  </si>
  <si>
    <t>Tipo Contratação</t>
  </si>
  <si>
    <t>Valor Contratado (R$)</t>
  </si>
  <si>
    <t>0023/18</t>
  </si>
  <si>
    <t>000/00</t>
  </si>
  <si>
    <t>AQUISIÇÃO DE VALE TRANSPORTE PARA FEVEREIRO DE 2018</t>
  </si>
  <si>
    <t>INEXIGIBILIDADE</t>
  </si>
  <si>
    <t>06030098000106 - VIA NOVA</t>
  </si>
  <si>
    <t>REPASSE</t>
  </si>
  <si>
    <t>10963280000197 - COLEO</t>
  </si>
  <si>
    <t>1868811700075 - HAMBURGUESA</t>
  </si>
  <si>
    <t>88363007000119 - LOUZADA</t>
  </si>
  <si>
    <t>90348517000169 - GUAIBA</t>
  </si>
  <si>
    <t>91359281000129 - VINSA</t>
  </si>
  <si>
    <t>92667948000113 - UNESUL</t>
  </si>
  <si>
    <t>92769470000132 - PALMARES</t>
  </si>
  <si>
    <t>93273860000775 - STADTBUS</t>
  </si>
  <si>
    <t>96662614000108 - VITORIA</t>
  </si>
  <si>
    <t>0197/17</t>
  </si>
  <si>
    <t>024/17</t>
  </si>
  <si>
    <t>SRP MANCAIS DE BRONZE</t>
  </si>
  <si>
    <t>REGISTRO DE PREÇOS</t>
  </si>
  <si>
    <t>03222201000121 - CMBA INDUSTRIA MECANICA LTDA</t>
  </si>
  <si>
    <t>ESTOQUE</t>
  </si>
  <si>
    <t>0257/16</t>
  </si>
  <si>
    <t>248/16</t>
  </si>
  <si>
    <t>CERTIFICADOS DIGITAIS ICP-BRASIL</t>
  </si>
  <si>
    <t xml:space="preserve">10869080000170 - LFL ASSESSORIA EMPRESARIAL LTDA </t>
  </si>
  <si>
    <t>1184/17</t>
  </si>
  <si>
    <t>PERSIANAS VERTICAIS</t>
  </si>
  <si>
    <t>17208296000133 - VALMIR BARBOSA RODRIGUES - ME - SULPERSIANAS</t>
  </si>
  <si>
    <t>DISPENSA ELETRÔNICA</t>
  </si>
  <si>
    <t>1279/16</t>
  </si>
  <si>
    <t>199/16</t>
  </si>
  <si>
    <t>BANCO DE BATERIAS ALCALINAS ESTACIONÁRIAS</t>
  </si>
  <si>
    <t>05260429000131 - ENERSYSTEM DO BRASIL LTDA</t>
  </si>
  <si>
    <t>1386/17</t>
  </si>
  <si>
    <t>UPGRADE DE RÉGUA DIGITAL DE BITOLA E SUPERELEVAÇÃO – SEVIP</t>
  </si>
  <si>
    <t>90976853000156 - BRASTAN INDÚSTRIA E COMÉRCIO DE MÁQUINAS LTDA</t>
  </si>
  <si>
    <t>1417/17</t>
  </si>
  <si>
    <t>283/17</t>
  </si>
  <si>
    <t>TERMOHIGROMETRO</t>
  </si>
  <si>
    <t>94038874000181 - CASA DO MECANICO LTDA - EPP</t>
  </si>
  <si>
    <t>1492/17</t>
  </si>
  <si>
    <t>197/17</t>
  </si>
  <si>
    <t>CONTRATAÇÃO DE EMPRESA PARA SERVIÇO PRESTAÇÃO DE SERVIÇO DE TRANSPORTE DE ORDEM ADMINISTRATIVO OPERACIONAL, COM LOCAÇÃO DE VEÍCULOS COM E SEM MOTORISTA</t>
  </si>
  <si>
    <t>PREGÃO ELETRÔNICO</t>
  </si>
  <si>
    <t xml:space="preserve">14810511000183 - LOCADORA DE VEICULOS APOLO LTDA - EPP </t>
  </si>
  <si>
    <t>1769/17</t>
  </si>
  <si>
    <t>PATINS PARA GUIA LINEAR</t>
  </si>
  <si>
    <t>65670424000109 - KALATEC AUTOMACAO LTDA.</t>
  </si>
  <si>
    <t>1779/17</t>
  </si>
  <si>
    <t>ANEMOMETRO</t>
  </si>
  <si>
    <t>11175931000147 - GPA GERENCIAMENTO E PROJETOS LTDA ME</t>
  </si>
  <si>
    <t>28515108000136 - SAULO BARBOSA OLIVEIRA EIRELI ME</t>
  </si>
  <si>
    <t>1861/17</t>
  </si>
  <si>
    <t>AQ2UISIÇÃO DE PLACA DE ESPAÇO CONFINADO</t>
  </si>
  <si>
    <t>24735596000136 - EXPASÃO COMUNICAÇÃO VISUAL</t>
  </si>
  <si>
    <t>1986/16</t>
  </si>
  <si>
    <t>AQUISIÇÃO DE BANCADA METÁLICA PARA MECÂNICA</t>
  </si>
  <si>
    <t>94038874000181 - CASA DO MECÂNICO LTDA</t>
  </si>
  <si>
    <t>2055/17</t>
  </si>
  <si>
    <t>289/17</t>
  </si>
  <si>
    <t>DISJUNTOR 350 A</t>
  </si>
  <si>
    <t>07696901000109 - ORS ELETROELETRONICA E TELECOMUNICAÇÕES</t>
  </si>
  <si>
    <t>2086/17</t>
  </si>
  <si>
    <t>MALA DE FERRAMENTAS</t>
  </si>
  <si>
    <t>94038874000181 - CASA DO MECANICO LTDA</t>
  </si>
  <si>
    <t>2377/17</t>
  </si>
  <si>
    <t>CONFECÇÃO DE PROTÓTIPO DE CAIXA COLETORA DE ÓLEO</t>
  </si>
  <si>
    <t>01515747000145 - MERCONORTE INDÚSTRIA E COMÉRCIO LTDA ME</t>
  </si>
  <si>
    <t>2639/17</t>
  </si>
  <si>
    <t>ENSAIOS NÃO DESTRUTIVOS</t>
  </si>
  <si>
    <t>12213166000175 - T&amp;D INSPEÇÕES E CONSULTORIAS LTDA EPP</t>
  </si>
  <si>
    <t>2648/17</t>
  </si>
  <si>
    <t>ADESÃO À ATA DE REGISTRO DE PREÇOS PARA O FORNECIMENTO E MONTAGEM DE MÓVEIS, PARA SEREM INSTALADOS NO SEPES, SESET, SEPAR E SECOP</t>
  </si>
  <si>
    <t>12614761000112 - GM INDUSTRIA E COMERCIO VAREJISTA DE MOVEIS LTDA.</t>
  </si>
  <si>
    <t>2758/17</t>
  </si>
  <si>
    <t>272/17</t>
  </si>
  <si>
    <t>CONTRATAÇÃO DE EMPRESA ESPECIALIZADA PARA A PRESTAÇÃO DE SERVIÇOS DE ENGENHARIA DE MANUTENÇÃO PREDIAL NAS EDIFICAÇÕES COMPONENTES DA PLANTA METROVIÁRIA, COMPREENDENDO AS INSTALAÇÕES ELÉTRICAS DE BAIXA TENSÃO, INSTALAÇÕES HIDROSSANITÁRIAS, INSTALAÇÕES PNEUMÁTICAS, INSTALAÇÕES DE COMBATE A INCÊNDIO, INFRAESTRUTURA, INCLUSIVE ARRUAMENTOS, SINALIZAÇÃO VISUAL, COM FORNECIMENTO DE MATERIAIS, VEÍCULOS, EQUIPAMENTOS E MÃO-DE-OBRA ESPECIALIZADA, DE ACORDO COM AS CONDIÇÕES E ESPECIFICAÇÕES DESCRITAS NESTE PROJETO BÁSICO.</t>
  </si>
  <si>
    <t>01691411000133 - SQGROUP ENGENHARIA LTDA</t>
  </si>
  <si>
    <t>2847/17</t>
  </si>
  <si>
    <t>RENOVAÇÃO ASS. ZH</t>
  </si>
  <si>
    <t>9282170100010 - RBS - ZERO HORA EDITORA JORNALÍSTICA S/A</t>
  </si>
  <si>
    <t>2848/17</t>
  </si>
  <si>
    <t>RENOVAÇÃO DE ASSINATURA DO JORNAL DO COMERCIO</t>
  </si>
  <si>
    <t>92785989000104 - CIA JORNALISTICA J C JARROS</t>
  </si>
  <si>
    <t>ADJUDICAÇÃO</t>
  </si>
  <si>
    <t>2126/16</t>
  </si>
  <si>
    <t>194/16</t>
  </si>
  <si>
    <t>PEDRA BRITADA PARA LASTRO</t>
  </si>
  <si>
    <t>10692780000131 - PANMERCO COMERCIAL LTDA</t>
  </si>
  <si>
    <t>CANCELAMENTO PROCESSO 1967/2017</t>
  </si>
  <si>
    <t>0015/18</t>
  </si>
  <si>
    <t>SERVIÇO DE COLOCAÇÃO DE MÓVEIS</t>
  </si>
  <si>
    <t>0085/18</t>
  </si>
  <si>
    <t>GAXETA NITRILICA</t>
  </si>
  <si>
    <t>15498527000165 - PORTO ALEGRE VEDACOES LTDA</t>
  </si>
  <si>
    <t>0090/18</t>
  </si>
  <si>
    <t>ESTANHO EM BARRA</t>
  </si>
  <si>
    <t>94848389000173 - CARLOS AUGUSTO KAUER - EPP</t>
  </si>
  <si>
    <t>ESTANHO PARA SOLDA</t>
  </si>
  <si>
    <t>0131/17</t>
  </si>
  <si>
    <t>068/17</t>
  </si>
  <si>
    <t>SRP UNIFORMES DE MANUTENÇÃO</t>
  </si>
  <si>
    <t>04578630000107 - CLAUDIA V THOMAS DE MELLO</t>
  </si>
  <si>
    <t>0216/18</t>
  </si>
  <si>
    <t>AQUISIÇÃO DE VALE TRANSPORTE MARÇO DE 2018.</t>
  </si>
  <si>
    <t>18688117000175 - HAMBURGUESA</t>
  </si>
  <si>
    <t>97834709000124 - FATIMA</t>
  </si>
  <si>
    <t>0383/16</t>
  </si>
  <si>
    <t>087/16</t>
  </si>
  <si>
    <t>BIELA DA SUSPENSÃO</t>
  </si>
  <si>
    <t>06993715000179 - TECNOTORNO INDUSTRIA METALURGICA LTDA</t>
  </si>
  <si>
    <t>0595/16</t>
  </si>
  <si>
    <t>216/16</t>
  </si>
  <si>
    <t>SRP PROTETORES FACIAIS</t>
  </si>
  <si>
    <t>94038874000181 - CASA DO MDCÂNICO LTDA</t>
  </si>
  <si>
    <t>2315/17</t>
  </si>
  <si>
    <t>CARIMBOS</t>
  </si>
  <si>
    <t>22348476000150 - RÁPIDO DOS CARIMBOS LTDA ME</t>
  </si>
  <si>
    <t>2553/16</t>
  </si>
  <si>
    <t>086/17</t>
  </si>
  <si>
    <t>SRP PARA EVENTUAL LUVAS ISOLANTES</t>
  </si>
  <si>
    <t>20694969000117 - IRMÃOS LOURENÇO COMÉRCIO ATACADISTA LTDA</t>
  </si>
  <si>
    <t>2772/17</t>
  </si>
  <si>
    <t>AQUISIÇÃO DE ÓCULOS DE SEGURANÇA COM LENTES CORRETIVAS</t>
  </si>
  <si>
    <t>88322078000173 - VÊNUS PRODUTOS ÓTICOS LTDA</t>
  </si>
  <si>
    <t>3071/17</t>
  </si>
  <si>
    <t>AQUISIÇÃO DE GRADES PARA PROTEÇÃO DOS CONDICIONADORES DE AR “SPLIT” EM PCLS E SALAS DE EQUIPAMENTOS.</t>
  </si>
  <si>
    <t>93402584000102 - SERRALHERIA ATHANASIO LTDA-ME</t>
  </si>
  <si>
    <t>3097/17</t>
  </si>
  <si>
    <t>009/18</t>
  </si>
  <si>
    <t>MANUTENÇÃO DE LINK WIRELESS</t>
  </si>
  <si>
    <t>01739571000296 - TECHDEC INFORMATICA SA</t>
  </si>
  <si>
    <t>3125/17</t>
  </si>
  <si>
    <t>LIMPEZA E HIGIENIZAÇÃO DA CAIXA D'ÁGUA DA ESTAÇÃO MATHIAS VELHO.</t>
  </si>
  <si>
    <t>OK</t>
  </si>
  <si>
    <t>0111/18</t>
  </si>
  <si>
    <t>ARRUELA DE COBRE</t>
  </si>
  <si>
    <t>14005535000160 - KD PARTS COMÉRCIO DE COMPONENTES - ME</t>
  </si>
  <si>
    <t>0112/18</t>
  </si>
  <si>
    <t>PARAFUSO C/CABECA ESCAREADA</t>
  </si>
  <si>
    <t>91526467000125 - CENTRAL DE PARAFUSOS LTDA</t>
  </si>
  <si>
    <t>0124/18</t>
  </si>
  <si>
    <t>FICHA FUNCIONAL</t>
  </si>
  <si>
    <t>93439313000121 - GRAFICA RJR LTDA</t>
  </si>
  <si>
    <t>0136/17</t>
  </si>
  <si>
    <t>082/17</t>
  </si>
  <si>
    <t>BATERIAS RECARREGÁVEIS,</t>
  </si>
  <si>
    <t>24384947000101 - BRIMAX COMERCIO E REPESENTAÇÕES EIRELI ME</t>
  </si>
  <si>
    <t>0191/18</t>
  </si>
  <si>
    <t>AQUISIÇÃO DE BLOCO DE TRANSFERÊNCIA</t>
  </si>
  <si>
    <t>93439313000121 - GRÁFICA RJR LTDA</t>
  </si>
  <si>
    <t>0193/18</t>
  </si>
  <si>
    <t>AQUISIÇÃO E GESTO VACINAL - VACINAS TETRAVALENTES GRIPE</t>
  </si>
  <si>
    <t>03775159000176 - SERVIÇO SOCIAL DA INDÚSTRIA -SESI</t>
  </si>
  <si>
    <t>0253/18</t>
  </si>
  <si>
    <t>CANETAS ESFEROGRÁFICAS</t>
  </si>
  <si>
    <t>03230856000141 - MARIA FERNANDA MACHADO SOARES ME</t>
  </si>
  <si>
    <t xml:space="preserve">10869080000170 - _x001D_ L.F.L. ASSESSORIA EMPRESARIAL LTDA - ME </t>
  </si>
  <si>
    <t>0271/18</t>
  </si>
  <si>
    <t>041/18</t>
  </si>
  <si>
    <t>AQUSIÇÃO DE CABO DE AÇO</t>
  </si>
  <si>
    <t>91661439000110 - SEFAP COMERCIAL LTDA ME</t>
  </si>
  <si>
    <t>0275/16</t>
  </si>
  <si>
    <t>REGISTRO DE PREÇOS PELO PRAZO DE DOZE (12) MESES, PARA EVENTUAL AQUISIÇÃO DE PLACAS E ABAFADORES DE ARCO.</t>
  </si>
  <si>
    <t>11514554000123 - RR VISION</t>
  </si>
  <si>
    <t>0281/18</t>
  </si>
  <si>
    <t>000/18</t>
  </si>
  <si>
    <t>TREINAMENTO GESTÃO TRIBUTÁRIA DE COMPRAS</t>
  </si>
  <si>
    <t xml:space="preserve">07358381000124 - KARLINSKI TREINAMENTOS EMPRESARIAIS LTDA - ME  </t>
  </si>
  <si>
    <t>0293/16</t>
  </si>
  <si>
    <t>198/16</t>
  </si>
  <si>
    <t>RECUPERAÇÃO ITENS SÉRIE 100</t>
  </si>
  <si>
    <t>02192872000124 - METROFER MANUTENÇÃO INDUSTRIAL LTDA</t>
  </si>
  <si>
    <t>0372/18</t>
  </si>
  <si>
    <t>AQUISIÇÃO DE FITA ISOLANTE</t>
  </si>
  <si>
    <t>09721504000175 - CIGAME</t>
  </si>
  <si>
    <t>0379/18</t>
  </si>
  <si>
    <t>AQUISIÇÃO DE VALE TRANSPORTE DE ABRIL/ 2018</t>
  </si>
  <si>
    <t>97755607000113 - CITRAL</t>
  </si>
  <si>
    <t>1202/17</t>
  </si>
  <si>
    <t>147/17</t>
  </si>
  <si>
    <t>GRAXAS E LUBRIFICANTES</t>
  </si>
  <si>
    <t>04341779000160 - SANEX COMERCIO E SERVICOS LTDA.</t>
  </si>
  <si>
    <t>1257/17</t>
  </si>
  <si>
    <t>AQUISIÇÃO DE PEDAL SOM RADIO TUE TIPO GR2150</t>
  </si>
  <si>
    <t>08534583000142 - GEBELI COMERCIAL</t>
  </si>
  <si>
    <t>1414/17</t>
  </si>
  <si>
    <t>AQUISIÇÃO DE MEDIDOR DE STRESS TERMICO</t>
  </si>
  <si>
    <t>53775862000152 - INSTRUTHERM INSTRUMENTOS DE MEDICAO LTDA</t>
  </si>
  <si>
    <t>1633/17</t>
  </si>
  <si>
    <t>294/17</t>
  </si>
  <si>
    <t>CONTRATAÇÃO DE EMPRESA ESPECIALIZADA PARA A PRESTAÇÃO DE SERVIÇOS DE ENGENHARIA DE MANUTENÇÃO PREDIAL NAS EDIFICAÇÕES COMPONENTES DA PLANTA METROVIÁRIA, COMPREENDENDO AS INSTALAÇÕES ELÉTRICAS DE BAIXA TENSÃO, INSTALAÇÕES HIDROSSANITÁRIAS, INSTALAÇÕES PNEUMÁTICAS, INSTALAÇÕES DE COMBATE A INCÊNDIO, INFRAESTRUTURA, INCLUSIVE ARRUAMENTOS, SINALIZAÇÃO VISUAL, COM FORNECIMENTO DE MATERIAIS, VEÍCULOS, EQUIPAMENTOS E MÃO-DE-OBRA ESPECIALIZADA</t>
  </si>
  <si>
    <t>1809/17</t>
  </si>
  <si>
    <t>237/17</t>
  </si>
  <si>
    <t xml:space="preserve">AQUISIÇÃO DE ELEMENTO FILTRANTE E FILTRO COALESCENTE </t>
  </si>
  <si>
    <t>08402260000103 - VIVIANE CRESTAN DE OLIVEIRA - EPP</t>
  </si>
  <si>
    <t>5513806000150 - NN INDUSTRIA E COMERCIO DE COMPONENTES METRO-FERROVIARIOS</t>
  </si>
  <si>
    <t>1853/17</t>
  </si>
  <si>
    <t>191/17</t>
  </si>
  <si>
    <t>AQUISIÇÃO DE KIT JUNTA ISOLANTE</t>
  </si>
  <si>
    <t>05902583000160 - LAMARE COMÉRCIO DE PEÇAS E ACESSÓRIOS LTDA ME</t>
  </si>
  <si>
    <t>1892/17</t>
  </si>
  <si>
    <t>AQUISIÇÃO DE VALVULA DE SEGURANÇA 1/2" MODELO 15-117</t>
  </si>
  <si>
    <t>14005535000160 - KS PARTS</t>
  </si>
  <si>
    <t>1972/17</t>
  </si>
  <si>
    <t>BOCAL E TAMPA NITRILICA</t>
  </si>
  <si>
    <t>01515747000145 - MERCONORTE INDUSTRIA E COMERCIO LT-ME</t>
  </si>
  <si>
    <t>15148032000106 - ESC IND E COM DE ART. DE BORRACHA LTDA</t>
  </si>
  <si>
    <t>2009/17</t>
  </si>
  <si>
    <t>AQUISIÇÃO DE JOPGO DE CHAVE ALLENS</t>
  </si>
  <si>
    <t>PREGÃO PRESENCIAL</t>
  </si>
  <si>
    <t>91845735000503 - LF SILVEIRA</t>
  </si>
  <si>
    <t>2316/17</t>
  </si>
  <si>
    <t>FITA DUPLA FACE POLIURETANO E CARTUCHO DE FITA ADESIVA</t>
  </si>
  <si>
    <t>01252591000157 - MERCO TINTAS LTDA</t>
  </si>
  <si>
    <t>10414402000196 - BARQUEIRO SOLUÇÕES DE ESCRITÓRIO LTDA.</t>
  </si>
  <si>
    <t>2523/16</t>
  </si>
  <si>
    <t>009/17</t>
  </si>
  <si>
    <t>ÓLEOS E GRAXAS PETROBRAS</t>
  </si>
  <si>
    <t>13545473000116 - LUKAUTO COM DE PNEUMATICOS E PEÇAS LTDA</t>
  </si>
  <si>
    <t>2656/17</t>
  </si>
  <si>
    <t>267/17</t>
  </si>
  <si>
    <t>EVENTUAL AQUISIÇÃO DE BATERIAS CHUMBO-ÁCIDA ESTACIONÁRIA.,</t>
  </si>
  <si>
    <t>07589288000120 - UNICOBA IND DE COMP ELETRONICOS E INF. LTDA</t>
  </si>
  <si>
    <t>2780/17</t>
  </si>
  <si>
    <t>ÓCULOS DE SEGURANÇA COM LENTES CORRETIVAS</t>
  </si>
  <si>
    <t>88322078000173 - VENUS PRODUTOS ÓTICOS LTDA</t>
  </si>
  <si>
    <t>0089/18</t>
  </si>
  <si>
    <t>018/18</t>
  </si>
  <si>
    <t>CABO MISTO COBRE E AÇO</t>
  </si>
  <si>
    <t>13745821000107 - DIBRAS DISTRIBUIDORA ELÉTRICA E HIDRÁULICA LTDA - EPP</t>
  </si>
  <si>
    <t>0133/17</t>
  </si>
  <si>
    <t>027/17</t>
  </si>
  <si>
    <t>COPOS DESCARTÁVEIS, PAPEL HIGIÊNICO E PAPEL TOALHA</t>
  </si>
  <si>
    <t xml:space="preserve">00088664000154 - DZL DISTRIBUIDORA ZANATA LTDA </t>
  </si>
  <si>
    <t xml:space="preserve">22366329000103 - NICKVALLE  COMERCIO DE PAPEIS LTDA ME </t>
  </si>
  <si>
    <t>0134/17</t>
  </si>
  <si>
    <t>PANO PARA LIMPEZA</t>
  </si>
  <si>
    <t>04341779000160 - SANEX COMERCIO E SERVIÇOS</t>
  </si>
  <si>
    <t>0137/17</t>
  </si>
  <si>
    <t>023/17</t>
  </si>
  <si>
    <t>SRP P/EVENTUAL AQUISIÇÃO DE ABAFADOR DE ARCO E CONJUNTO ABAFADOR DE ARCO</t>
  </si>
  <si>
    <t>11514554000123 - RRVISION COMERCIAL LTDA</t>
  </si>
  <si>
    <t>0203/18</t>
  </si>
  <si>
    <t>ÓLEO MARBRAX</t>
  </si>
  <si>
    <t>04341779000160 - SANEX COMÉRCIO E SERVIÇOS LTDA</t>
  </si>
  <si>
    <t>0207/18</t>
  </si>
  <si>
    <t>AQUISIÇÃO DE CADEIRAS</t>
  </si>
  <si>
    <t xml:space="preserve">24043173000155 - UNNE INDUSTRIA E COMERCIO DE MOBILIARIO E COMPONENTES LTDA </t>
  </si>
  <si>
    <t>0306/18</t>
  </si>
  <si>
    <t>SERVIÇO DE COPIA DE CHAVES</t>
  </si>
  <si>
    <t>92472026000150 - REAL FECHADURAS LTDA ME</t>
  </si>
  <si>
    <t>0307/18</t>
  </si>
  <si>
    <t>AQUISIÇÃO DE SILINDRO PAPAIZ 511 E IGUALAÇÃO DE SEGREDO</t>
  </si>
  <si>
    <t>91186536000107 - CASA DAS FECHADURAS SUL LTDA</t>
  </si>
  <si>
    <t>0384/18</t>
  </si>
  <si>
    <t>CONTRATAÇÃO DE CONSULTORIA CONTÁBIL , TRIBUTÁRIA E TRABALHISTA POR MEIO DE PORTAL ELETRÔNICO</t>
  </si>
  <si>
    <t>03716758000119 - FISCONET CURSOS LTDA-ME</t>
  </si>
  <si>
    <t>0427/18</t>
  </si>
  <si>
    <t>6º CONGRESSO INTERNACIONAL DE TECNOLOGIA PARA O MEIO AMBIENTE</t>
  </si>
  <si>
    <t>91987024000131 - FUNDACAO PROAMB</t>
  </si>
  <si>
    <t>0450/18</t>
  </si>
  <si>
    <t>AQUSIÇÃO DE LUVAS DE VAQUETA E NITRILICAS</t>
  </si>
  <si>
    <t>56545742000157 - DIMENSIONAL EQUIPAMENTOS</t>
  </si>
  <si>
    <t>10816044000148 - TATIANA LUZIA MEDEIROS SEGER</t>
  </si>
  <si>
    <t>0475/18</t>
  </si>
  <si>
    <t>AQUISIÇÃO DE LUVAS DE LATEX ESTERELIZADAS</t>
  </si>
  <si>
    <t>00203590000150 - SIDD COM.E DISTRIB.MEDICAMENTOS LTDA</t>
  </si>
  <si>
    <t>0486/18</t>
  </si>
  <si>
    <t>FÓRUM DE RELAÇÕES TRABALHISTAS</t>
  </si>
  <si>
    <t>87135919000170 - ABRH - ASSOCIAÇÃO BRASILEIRA DE RECURSOS HUMANOS</t>
  </si>
  <si>
    <t>0510/18</t>
  </si>
  <si>
    <t>AQUISIÇÃO DE OCULOS PARA JOSE CARLOS DA SILVA</t>
  </si>
  <si>
    <t>88322078000173 - VENUS PRODUTOS OTICOS LTDA</t>
  </si>
  <si>
    <t>0511/18</t>
  </si>
  <si>
    <t>CONTRATAÇÃO EMERGENCIAL DE SOCIEDADE DE ADVOGADOS</t>
  </si>
  <si>
    <t>95246997000170 - BAETHGEN E SANTOS ADVOGADOS ASSOCIADOS S/S</t>
  </si>
  <si>
    <t>0513/18</t>
  </si>
  <si>
    <t>ANALISTA FISCAL</t>
  </si>
  <si>
    <t>0516/18</t>
  </si>
  <si>
    <t>CURSO REFORMA TRABALHISTA</t>
  </si>
  <si>
    <t>03716758000119 - FISCONET CURSOS LTDA ME</t>
  </si>
  <si>
    <t>0528/18</t>
  </si>
  <si>
    <t>CURSO CÁLCULOS TRABALHISTAS</t>
  </si>
  <si>
    <t>0549/18</t>
  </si>
  <si>
    <t>AQUISIÇÃO DE CARTÃO DE TRAVAMENTO</t>
  </si>
  <si>
    <t>0612/18</t>
  </si>
  <si>
    <t>AQUISIÇÃO DE VALE TRANSPORTE MAIO/18</t>
  </si>
  <si>
    <t>06030098000106 - CONSORCIO DE TRNASPORTES NOVA SANTA RITA - VIANOVA</t>
  </si>
  <si>
    <t>10963280000197 - CONSÓRCIO OPERACIONAL SÃO LEOPOLDO</t>
  </si>
  <si>
    <t>8688117000175 - CONSORCIO GESTOR DO SISTEMA DE BILHETAGEM ELETRONICA NO</t>
  </si>
  <si>
    <t>88363007000119 - EMPRESA LOUZADA DE TRANSPORTES LTDA.</t>
  </si>
  <si>
    <t>90348517000169 - EXPRESSO RIO GUAIBA LTDA</t>
  </si>
  <si>
    <t>91359281000129 - VIAÇÃO MONTENEGRO S/A</t>
  </si>
  <si>
    <t>92667948000113 - UNESUL DE TRASNPORTES LTDA</t>
  </si>
  <si>
    <t>92769470000132 - EXPRESSO PALMARES TURISMO LTDA</t>
  </si>
  <si>
    <t>96662614000108 - EXPRESSO VITÓRIA TRANSPORTES LTDA.</t>
  </si>
  <si>
    <t>97755607000113 - CITRAL TRANSPORTE E TURISMO</t>
  </si>
  <si>
    <t>0663/16</t>
  </si>
  <si>
    <t>144/16</t>
  </si>
  <si>
    <t>LÂMINA CONTATO GRAFITE.</t>
  </si>
  <si>
    <t>61403218000181 - MERSEN DO BRASIL LTDA</t>
  </si>
  <si>
    <t>0783/16</t>
  </si>
  <si>
    <t>109/16</t>
  </si>
  <si>
    <t>REGISTRO DE PREÇOS PELO PRAZO DE DOZE (12) MESES, PARA EVENTUAL AQUISIÇÃO DE RODAS PARA TUES SÉRIE 100.</t>
  </si>
  <si>
    <t>02430238000425 - CAF BRASIL INDÚSTRIA E COMÉRCIO S/A</t>
  </si>
  <si>
    <t>1200/17</t>
  </si>
  <si>
    <t>LIMPADOR AEROSOL WEICOM</t>
  </si>
  <si>
    <t>10692780000212 - PANMERCO COMERCIAL LTDA - EPP (MATRIZ E FILIAIS)</t>
  </si>
  <si>
    <t>1230/17</t>
  </si>
  <si>
    <t>124/17</t>
  </si>
  <si>
    <t>AQUISIÇÃO DE SOLVENTE</t>
  </si>
  <si>
    <t>02013755000156 - GUSTAVO ZORTEA</t>
  </si>
  <si>
    <t>1305/17</t>
  </si>
  <si>
    <t>173/17</t>
  </si>
  <si>
    <t>SRP DIFUSOR PARA LUMINÁRIAS</t>
  </si>
  <si>
    <t>05902583000160 - LAMARE COMERCIO DE PECAS E ACESSORIOS LTDA - ME</t>
  </si>
  <si>
    <t>1316/17</t>
  </si>
  <si>
    <t>AQUISIÇÃO DE FIO EM COBRE ELETROLITICO NU TEMPERA MEIO DURA BITOLA 3AWG - NORMA ABNT NBR 6524 (QUANT. 200 KG).</t>
  </si>
  <si>
    <t>72313828000100 - PLENOBRAS</t>
  </si>
  <si>
    <t>1350/16</t>
  </si>
  <si>
    <t>218/16</t>
  </si>
  <si>
    <t>SRP P/EVENTUAL AQUISIÇÃO DE ISOLADORES DE PANTÓGRAFO</t>
  </si>
  <si>
    <t>57687527000153 - MEG ELETROMECÂNICA INDÚSTRIA E COMÉRCIO LTDA</t>
  </si>
  <si>
    <t>1656/17</t>
  </si>
  <si>
    <t>243/17</t>
  </si>
  <si>
    <t>SRP PANOS DE LIMPEZA</t>
  </si>
  <si>
    <t>1818/16</t>
  </si>
  <si>
    <t>186/17</t>
  </si>
  <si>
    <t>SRP GRAXAS E LUBRIFICANTES SÉRIE 200</t>
  </si>
  <si>
    <t>19116545000196 - BIDDING CENTER COMERCIAL</t>
  </si>
  <si>
    <t>61410841000161 - SCHUNK DO BRASIL</t>
  </si>
  <si>
    <t>1821/17</t>
  </si>
  <si>
    <t>05381281000193 - COMERCIAL ELETRICA DW LTDA</t>
  </si>
  <si>
    <t>1834/17</t>
  </si>
  <si>
    <t>AQUISIÇÃO DE COMPRESSAS CIRURGICAS, ESPARADRAPOS E ABSORVENTES</t>
  </si>
  <si>
    <t>1838/17</t>
  </si>
  <si>
    <t>AQUISIÇÃO DE REPELENTE</t>
  </si>
  <si>
    <t>59720284000133 - MAVARO INDÚSTRIA E COMÉRCIO LTDA</t>
  </si>
  <si>
    <t>1950/17</t>
  </si>
  <si>
    <t>AQUISIÇÃO DE RADAR DE APROXIMAÇÃO</t>
  </si>
  <si>
    <t>24687401000120 - EGATRONICA COMERCIO DE MOTORES E EQUIPAMENTOS ELETRICOS LTDA</t>
  </si>
  <si>
    <t>1975/17</t>
  </si>
  <si>
    <t>AQUISIÇÃO DE BOTAS</t>
  </si>
  <si>
    <t>5654742000157 - DIMENSIONAL</t>
  </si>
  <si>
    <t>1978/17</t>
  </si>
  <si>
    <t>AQUISIÇÃO DE PERNEIRAS, LUVAS E FILTRO QUIMICO</t>
  </si>
  <si>
    <t>18872949000147 - GABRIEL SOARES MEDEIROS ME</t>
  </si>
  <si>
    <t>1981/17</t>
  </si>
  <si>
    <t>DIAFRAGMA EM BORRACHA</t>
  </si>
  <si>
    <t>01515747000145 - MERCONORTE INDUSTRIA E COMERCIO LTDA</t>
  </si>
  <si>
    <t>2129/16</t>
  </si>
  <si>
    <t>200/16</t>
  </si>
  <si>
    <t>REGISTRO DE PREÇOS PARA EVENTUAL AQUISIÇÃO DE SANFONA E JUNTA PLANA</t>
  </si>
  <si>
    <t>15148032000106 - ESC IND E COM DE ART. DE</t>
  </si>
  <si>
    <t>2137/16</t>
  </si>
  <si>
    <t>192/16</t>
  </si>
  <si>
    <t>AQUISIÇÃO DE AGROTOXICO PARA CAPINA QUIMICA</t>
  </si>
  <si>
    <t>05953911000157 - AGROCONTINENTAL COM. E REPRES. LTDA</t>
  </si>
  <si>
    <t>2199/16</t>
  </si>
  <si>
    <t>SRP P/EVENTUAL AQUISIÇÃO DE DETERGENTES E DESENGRAXANTES</t>
  </si>
  <si>
    <t>2329/17</t>
  </si>
  <si>
    <t>299/17</t>
  </si>
  <si>
    <t>CONTRATAÇÃO DE SERVIÇOS PARA ELABORAÇÃO DO PROGRAMA DE PREVENÇÃO DE RISCOS AMBIENTAIS – PPRA</t>
  </si>
  <si>
    <t xml:space="preserve">20306489000131 - ENFERMED SERVICOS E SAUDE LTDA ME. </t>
  </si>
  <si>
    <t>2362/16</t>
  </si>
  <si>
    <t>REGISTRO DE PREÇOS PELO PRAZO DE DOZE (12) MESES PARA EVENTUAL AQUISIÇÃO DE MEDICAMENTOS, NÃO FORNECIDOS PELO SUS, DESTINADO A EMPREGADOS E/OU DEPENDENTES PORTADORES DE DOENÇAS INCURÁVEIS E/OU INFECTO CONTAGIOSAS.</t>
  </si>
  <si>
    <t>11018062000147 - ADISUL DIST. MEDICAMENTOS LTDA</t>
  </si>
  <si>
    <t>2387/17</t>
  </si>
  <si>
    <t>AQUISIÇÃO DE CILINDRO PNEUMÁTICO.</t>
  </si>
  <si>
    <t>04341779000160 - SANEX COMERCIO E SERVICOS LTDA</t>
  </si>
  <si>
    <t>2532/16</t>
  </si>
  <si>
    <t>232/16</t>
  </si>
  <si>
    <t>SRP VESTIMENTAS FR</t>
  </si>
  <si>
    <t>03246317001334 - IDEAL WORK UNIFORMES E EPI'S LTDA</t>
  </si>
  <si>
    <t>2635/17</t>
  </si>
  <si>
    <t>027/18</t>
  </si>
  <si>
    <t>SRP PONTAS DE CONTATO</t>
  </si>
  <si>
    <t>24483452000130 - RECONTEL COMÉRCIO E SERVIÇOS EIRELI ME</t>
  </si>
  <si>
    <t>2655/17</t>
  </si>
  <si>
    <t>PROTOTIPO GUARDA CORPO</t>
  </si>
  <si>
    <t>10467480000159 - AIRTON STORTI LOPES JUNIOR - ME</t>
  </si>
  <si>
    <t>ok</t>
  </si>
  <si>
    <t>1831/17</t>
  </si>
  <si>
    <t>263/17</t>
  </si>
  <si>
    <t>GRAMPOS DE ATERRAMENTO</t>
  </si>
  <si>
    <t>10676939000124 - SOLUCAO EQUIPAMENTOS ELETRICOS LTDA.</t>
  </si>
  <si>
    <t>EMENDA COM MOLDE RESINA 3M</t>
  </si>
  <si>
    <t>0061/18</t>
  </si>
  <si>
    <t>RENOVAÇÃO DE ASSINSTURA TARGET GEDWEB</t>
  </si>
  <si>
    <t>00000028000129 - TARGET ENGENHARIA E CONSULTORIA LTDA</t>
  </si>
  <si>
    <t>0129/17</t>
  </si>
  <si>
    <t>035/17</t>
  </si>
  <si>
    <t>SRP TARUGO CÔNICO MADEIRA</t>
  </si>
  <si>
    <t>08395819000107 - MODELAGEM NOVA INDÚSTRIA E COMÉRCIO DE FERRAMENTAS LTDA EPP</t>
  </si>
  <si>
    <t>0135/17</t>
  </si>
  <si>
    <t>031/17</t>
  </si>
  <si>
    <t>SRP P/AQUISIÇÃO DE LUBRIFICANTE FRISO TOPO E REDUTOR DE ATRITO</t>
  </si>
  <si>
    <t>72832718000127 - AUTRON AUTOMAÇÃO INDÚSTRIA E COMÉRCIO LTDA</t>
  </si>
  <si>
    <t>0220/18</t>
  </si>
  <si>
    <t>030/18</t>
  </si>
  <si>
    <t>MATERIAL GRAFICO</t>
  </si>
  <si>
    <t>74008434000174 - GENESE ARTES GRAFICAS</t>
  </si>
  <si>
    <t>10869080000170 - L.F.L. ASSESSORIA EMPRESARIAL LTDA - ME</t>
  </si>
  <si>
    <t>0332/18</t>
  </si>
  <si>
    <t>FORNECIMENTO E INSTALAÇÃO DE PROTEÇÕES FÍSICAS E CORREÇÃO DE VAZAMENTOS DOS TRANSFORMADORES DE TRAÇÃO DA SUBESTAÇÃO SAPUCAIA</t>
  </si>
  <si>
    <t>91660845000169 - SR ENGENHARIA ELETROMECANICA</t>
  </si>
  <si>
    <t>0365/18</t>
  </si>
  <si>
    <t>095/18</t>
  </si>
  <si>
    <t>SERVIÇO DE TREINAMENTO E INSTRUÇÃO</t>
  </si>
  <si>
    <t>03775159005054 - SESI</t>
  </si>
  <si>
    <t>0441/18</t>
  </si>
  <si>
    <t>ANUIDADE ANPTRILHOS</t>
  </si>
  <si>
    <t>12876988000136 - ASSOCIAÇÃO NACIONAL DOS TRANSPORTADORES DE PASSAGEIROS SOBRE TRILHOS ANPTRILHOS</t>
  </si>
  <si>
    <t>0468/16</t>
  </si>
  <si>
    <t>134/16</t>
  </si>
  <si>
    <t>AQUISIÇÃO DE LIMPADOR DE CONTATO ELETRICO</t>
  </si>
  <si>
    <t>19108751000154 - DNANI EQUIPAMENTOS INDUSTRIAIS LTDA</t>
  </si>
  <si>
    <t>0536/18</t>
  </si>
  <si>
    <t>LOCAÇÃO DE 4 RÁDIOS TIPO HT ("HAND TALK") PARA USO DAS EQUIPES DE OPERAÇÃO E MANUTENÇÃO DO AEROMÓVEL.</t>
  </si>
  <si>
    <t>06113322000395 - ABIX TECNOLOGIA LTDA</t>
  </si>
  <si>
    <t>0551/18</t>
  </si>
  <si>
    <t>093/18</t>
  </si>
  <si>
    <t>AQUISIÇÃO DE TRANÇA DE CORRENTE</t>
  </si>
  <si>
    <t>61410841000161 - SCHUNK DO BRASIL SINTER.ELETRO. LTDA</t>
  </si>
  <si>
    <t>0561/18</t>
  </si>
  <si>
    <t>AQUISIÇÃO DE OCULOS LUCAS ALFREDO KIEKOW SILVEIRA - RE 3733</t>
  </si>
  <si>
    <t>0641/18</t>
  </si>
  <si>
    <t>AQUISIÇÃO DE ÁLCOOL GEL</t>
  </si>
  <si>
    <t>00088664000154 - DZL DISTRIBUIDORA ZANATA LTDA</t>
  </si>
  <si>
    <t>0643/18</t>
  </si>
  <si>
    <t>TELEFONE ANALÓGICA C/FIO, SEM DISPLAY</t>
  </si>
  <si>
    <t>13126261000102 - KM DISTRIBUIDORA DE PRODUTOS DE INFORMATICA EIRELI</t>
  </si>
  <si>
    <t>0816/18</t>
  </si>
  <si>
    <t>VALE TRANSPORTE PARA JUNHO/2018</t>
  </si>
  <si>
    <t>10963280000197 - COLE</t>
  </si>
  <si>
    <t>1675/17</t>
  </si>
  <si>
    <t>MATERIAL DE EXPEDIENTE</t>
  </si>
  <si>
    <t>03230856000141 - MARIA FERNANDA MACHADO SOARES</t>
  </si>
  <si>
    <t>1848/17</t>
  </si>
  <si>
    <t>043/18</t>
  </si>
  <si>
    <t>MAQUINA DE EMENDA DE FIBRA OPTICA POR FUSÃO</t>
  </si>
  <si>
    <t>2003/17</t>
  </si>
  <si>
    <t>059/18</t>
  </si>
  <si>
    <t>LUVA EMENDA PARA CABO MENSAGEIRO</t>
  </si>
  <si>
    <t>57687527000153 - MEG ELETROMECANICA IND E COM LTDA</t>
  </si>
  <si>
    <t>2293/17</t>
  </si>
  <si>
    <t>260/17</t>
  </si>
  <si>
    <t>CONTRATAÇÃO DE SOCIEDADE DE ADVOGADOS PARA PRESTAÇÃO DE SERVIÇOS NO ÂMBITO DO CONTENCIOSO TRABALHISTA INDIVIDUAL</t>
  </si>
  <si>
    <t>2304/17</t>
  </si>
  <si>
    <t>FIXAÇÃO PARA LUMINÁRIAS</t>
  </si>
  <si>
    <t>09428044000191 - SONIA MARA M. KARG - ME</t>
  </si>
  <si>
    <t>11018062000147 - ADISUL DIST. DE MEDICAMENTOS LTDA</t>
  </si>
  <si>
    <t>2375/17</t>
  </si>
  <si>
    <t>242/17</t>
  </si>
  <si>
    <t>MACAS, CINTOS, IMOBILIZADOR E COLAR CERVICAL,</t>
  </si>
  <si>
    <t>26254113000107 - POA RESGATE LTDA</t>
  </si>
  <si>
    <t>27806274000129 - PROMEDI DIST DE PROD HOSPITALARES</t>
  </si>
  <si>
    <t>SERVIÇOS DE ENSAIOS NÃO DESTRUTIVOS</t>
  </si>
  <si>
    <t>12213166000175 - T&amp;D INSPEÇÕES E CONSUTORIAS LTDA ME</t>
  </si>
  <si>
    <t>0370/18</t>
  </si>
  <si>
    <t>CURSO SEGURANÇA OPERACIONAL EM METRÔS</t>
  </si>
  <si>
    <t>concorrência 062/2017</t>
  </si>
  <si>
    <t>00000000000000 - ALAMYS - ASSOCIAÇÃO LATINO-AMERICANA DE METRÔS E SUBTERRÂNEOS</t>
  </si>
  <si>
    <t>0062/18</t>
  </si>
  <si>
    <t>AQUISIÇÃO DE NORMAS INTERNACIONAIS</t>
  </si>
  <si>
    <t xml:space="preserve">00088664000154 - _x001D_ DZL DISTRIBUIDORA ZANATA LTDA </t>
  </si>
  <si>
    <t>24384947000101 - BRIMAX COMERCIO E REPRESENTAÇÕES EIRELI ME</t>
  </si>
  <si>
    <t>0273/18</t>
  </si>
  <si>
    <t>LAMPADA TUBULAR LED</t>
  </si>
  <si>
    <t>88611264000122 - INTRAL SA INDUSTRIA DE MATERIAIS ELETRICOS</t>
  </si>
  <si>
    <t>0303/18</t>
  </si>
  <si>
    <t>096/18</t>
  </si>
  <si>
    <t>AQUISIÇÃO, INSTALAÇÃO E VALIDAÇÃO DE MÓDULOS DE MEMÓRIA RAM PARA SERVIDORES DELL POWEREDGE R610 E DELL POWEREDGE R730</t>
  </si>
  <si>
    <t>04958321000154 - HARDLINK INFORMATICA E SISTEMAS LTDA.</t>
  </si>
  <si>
    <t>0353/18</t>
  </si>
  <si>
    <t>GAS GLP GRAU PUREZA 99% ASFIXIANTE INFLAMAVEL CILINDRO P 13KG</t>
  </si>
  <si>
    <t>61602199023244 - COMPANHIA ULTRAGAZ S.A</t>
  </si>
  <si>
    <t>0417/18</t>
  </si>
  <si>
    <t>AQUISIÇÃO DE CAVALETES</t>
  </si>
  <si>
    <t>0430/18</t>
  </si>
  <si>
    <t>AQUISIÇÃOM DE FERRAMENTAS MANUAIS</t>
  </si>
  <si>
    <t>0505/18</t>
  </si>
  <si>
    <t>CURSO AUDI II – ÊNFASE EM ÓRGÃOS PÚBLICOS – NÍVEL INTERMEDIÁRIO</t>
  </si>
  <si>
    <t>62070115000100 - INST DOS AUDITORES INTERNOS DO BRASIL</t>
  </si>
  <si>
    <t>0535/18</t>
  </si>
  <si>
    <t>AQUISIÇÃO DE PURGADOR ELETRONICO</t>
  </si>
  <si>
    <t>91845735000503 - LF SILVEIRA COM. DE FERRAM. LTDA</t>
  </si>
  <si>
    <t>0544/18</t>
  </si>
  <si>
    <t>TRAVA QUIMICA</t>
  </si>
  <si>
    <t>92664028002608 - FERRAMENTAS GERAIS COMERCIO E IMPORTACAO DE FERRAMENTAS E MAQUINAS LTDA</t>
  </si>
  <si>
    <t>0558/18</t>
  </si>
  <si>
    <t>AQUISIÇÃO DE ENGRAXADEIRAS</t>
  </si>
  <si>
    <t>88460985000189 - FERRAMENTAS CANOAS LTDA</t>
  </si>
  <si>
    <t>0633/18</t>
  </si>
  <si>
    <t>127/18</t>
  </si>
  <si>
    <t>SAPATA DE FREIO TRACKMOBILE</t>
  </si>
  <si>
    <t>33060708000197 - FAIVELEY TRANSPORT DO BRASIL LTDA</t>
  </si>
  <si>
    <t>0634/18</t>
  </si>
  <si>
    <t>AQUISIÇÃO DE TAMPA ACRILICA</t>
  </si>
  <si>
    <t>0635/18</t>
  </si>
  <si>
    <t>SPRAY LUBRIFICANTE</t>
  </si>
  <si>
    <t>0639/18</t>
  </si>
  <si>
    <t>130/18</t>
  </si>
  <si>
    <t>AQUISIÇÃO DE ADESIVO MS 9360</t>
  </si>
  <si>
    <t>0640/18</t>
  </si>
  <si>
    <t>131/18</t>
  </si>
  <si>
    <t>AQUISIÇÃO DE SELANTE LOCTITE TEROSTAT</t>
  </si>
  <si>
    <t>0642/18</t>
  </si>
  <si>
    <t>AQUISIÇÃO DE EIXO A100 E A200</t>
  </si>
  <si>
    <t>0676/18</t>
  </si>
  <si>
    <t>CABO USB 2.0</t>
  </si>
  <si>
    <t>94545134000131 - SIR COMPUTADORES LTDA</t>
  </si>
  <si>
    <t>0783/18</t>
  </si>
  <si>
    <t>CURSO IN - COMPANY AS LICITAÇÕES E OS CONTRATOS DAS ESTATAIS DE ACORDO COM A LEI Nº 13.303/2016 - ORIENTAÇÕES E BOAS PRÁTICAS BASEADAS NO NOVO REGULAMENTO DE LICITAÇÕES DA TRENSURB.</t>
  </si>
  <si>
    <t>20129563000191 - NP TREINAMENTOS E CURSOS LTDA.</t>
  </si>
  <si>
    <t>0787/17</t>
  </si>
  <si>
    <t>AQUISIÇÃO DE 4 APARELHOS TELEFÔNICOS DIGITAIS COMPATÍVEIS COM A CENTRAL TELEFÔNICA MD110 BC13</t>
  </si>
  <si>
    <t>87438974000130 - TELEPAL TELEINFORMATICA LTDA - EPP</t>
  </si>
  <si>
    <t>0793/18</t>
  </si>
  <si>
    <t>ALCOOL ISOPROPILICO 91%</t>
  </si>
  <si>
    <t>04080033000140 - ELETRUS COMPONENTES ELETRONICOS LTDA EPP</t>
  </si>
  <si>
    <t>0796/18</t>
  </si>
  <si>
    <t>MATERIAL IMPRESSO</t>
  </si>
  <si>
    <t>0797/18</t>
  </si>
  <si>
    <t>BOBINA TERMICA 80 X 40</t>
  </si>
  <si>
    <t>07960236000119 - PERATTO REVENDA DE SUPRIMENTOS</t>
  </si>
  <si>
    <t>0822/18</t>
  </si>
  <si>
    <t>AQUISIÇÃO DE FIO DE SOLDA</t>
  </si>
  <si>
    <t>0828/18</t>
  </si>
  <si>
    <t>CABO MULTIPLAN</t>
  </si>
  <si>
    <t>91981027000168 - BM ELETRO ELETRONICA LTDA</t>
  </si>
  <si>
    <t>0831/18</t>
  </si>
  <si>
    <t>AQUISIÇÃO DE TINTA ESMALTE SINTETICO PRETO</t>
  </si>
  <si>
    <t>21410131000117 - CORES E CORES COMERCIO DE TINTAS LTDA - ME</t>
  </si>
  <si>
    <t>0838/18</t>
  </si>
  <si>
    <t>140/18</t>
  </si>
  <si>
    <t>ESCOVAS DE CARVÃO</t>
  </si>
  <si>
    <t>0849/18</t>
  </si>
  <si>
    <t>AQUISIÇÃO DE FITA DE DEMARCAÇÃO</t>
  </si>
  <si>
    <t>90300534000398 - ANAY FITAS COMERCIAL E DISTRIBUIDORA LTDA.</t>
  </si>
  <si>
    <t>0858/18</t>
  </si>
  <si>
    <t>PEN DRIVE 8GB MODELO DEREFERENCIA DT101 G2</t>
  </si>
  <si>
    <t>24291879000136 - TB SUPRIMENTOS PARA INFORMATICA LTDA ME</t>
  </si>
  <si>
    <t>0864/18</t>
  </si>
  <si>
    <t>SABONETE LIQUIDO PRONTO P/USOESSENCIA FLORAL TEXTURA PEROLIZADO FORNECIMENTO BOMBONA 20L</t>
  </si>
  <si>
    <t>13344966000198 - CINNE PRODUTOS DE LIMPEZA LTDA</t>
  </si>
  <si>
    <t>0872/18</t>
  </si>
  <si>
    <t>AQUISIÇÃO DE MARCADOR ESFEROGRAFICO</t>
  </si>
  <si>
    <t>0877/18</t>
  </si>
  <si>
    <t>AQUISIÇÃO DE MASSA DE POLIR 1 E 2</t>
  </si>
  <si>
    <t>0887/18</t>
  </si>
  <si>
    <t>WORKSHOP COMPETÊNCIAS SOCIOEMOCIONAIS PARA PERFORMANCE NOS NEGÓCIOS</t>
  </si>
  <si>
    <t>87135919000170 - ABRH-RS</t>
  </si>
  <si>
    <t>0913/18</t>
  </si>
  <si>
    <t>AQUISIÇÃO DE CONTATOR TRI POLAR</t>
  </si>
  <si>
    <t>08329509000194 - ENERGY - DISTRITO MATERIAIS ELETRICOS LTDA</t>
  </si>
  <si>
    <t>0942/16</t>
  </si>
  <si>
    <t>ANUIDADE ABRH</t>
  </si>
  <si>
    <t>87135919000170 - ASSOCIAÇÃO BRASILEIRA DE RECURSOS HUMANOS - ABRH</t>
  </si>
  <si>
    <t>0945/18</t>
  </si>
  <si>
    <t>AQUISIÇÃO DE PNEU PARA EMPILHADEIRA</t>
  </si>
  <si>
    <t>94234275000133 - MAKENA MÁQUINAS EQUIPAMENTOS E LUBRIFICANTES LTDA</t>
  </si>
  <si>
    <t>0947/18</t>
  </si>
  <si>
    <t>SINDICÂNCIA E PROCESSO ADMINISTRATIVO DISCIPLINAR</t>
  </si>
  <si>
    <t>13021017000177 - DPM EDUCACAO LTDA</t>
  </si>
  <si>
    <t>0958/18</t>
  </si>
  <si>
    <t>ALCOOL ISOPROPILOCO</t>
  </si>
  <si>
    <t>AQUISIÇÃO DE NORMAS TÉCNICAS</t>
  </si>
  <si>
    <t>0959/18</t>
  </si>
  <si>
    <t>ANALISTA EM DEPARTAMENTO PESSOAL</t>
  </si>
  <si>
    <t>0963/18</t>
  </si>
  <si>
    <t>SERVICO DE TREINAMENTO E INSTRUÇÃO</t>
  </si>
  <si>
    <t xml:space="preserve">07799454000113 - CENOFISCO CENTRO DE TREINAMENTO LTDA. </t>
  </si>
  <si>
    <t>0982/18</t>
  </si>
  <si>
    <t>58º CONGRESSO BRASILEIRO DE DIREITO DO TRABALHO</t>
  </si>
  <si>
    <t>43641430000103 - LTR DESENVOLVIMENTO PROFISSIONAL LTDA</t>
  </si>
  <si>
    <t>1014/18</t>
  </si>
  <si>
    <t>AQUISIÇÃO DE VALE TRANSPORTE DE JULHO/2018</t>
  </si>
  <si>
    <t>18688117000175 - CONSORCIO GESTOR DO SISTEMA DE BILHETAGEM ELETRONICA NO</t>
  </si>
  <si>
    <t>88363007000119 - EMPRESA LOUZADA DE TRANSPORTES LTDA</t>
  </si>
  <si>
    <t>97834709000124 - FATIMA TRANSP TURISMO LTDA</t>
  </si>
  <si>
    <t>1103/17</t>
  </si>
  <si>
    <t>MATERIAIS PARA ALMOFADA.</t>
  </si>
  <si>
    <t>01436649000112 - GERAL DISTRIBUIDORA LTDA</t>
  </si>
  <si>
    <t>02192872000124 - METROFER MANUTENÇÃO INDUSTRIAL SOCIEDADE LTDA</t>
  </si>
  <si>
    <t>1207/17</t>
  </si>
  <si>
    <t>271/17</t>
  </si>
  <si>
    <t>AQUISIÇÃO DE FUSIVEIS ULTRA-RAPIDOS</t>
  </si>
  <si>
    <t>21718970000105 - FASTRAIL EQUIPAMENTOS E COMPONENTES FERROVIARIOS EIRELI EPP</t>
  </si>
  <si>
    <t>1232/17</t>
  </si>
  <si>
    <t>ESPAÇADO DE LUMINARIA TU-MRE-42330</t>
  </si>
  <si>
    <t>1313/17</t>
  </si>
  <si>
    <t>CABOS ELETRICOS</t>
  </si>
  <si>
    <t>72313828000100 - PLENOBRAS DISTR ELETRICA LTDA</t>
  </si>
  <si>
    <t>03195116000111 - ISOTECK BRASIL INDUSTRIA E COMERCIO LTDA - EPP</t>
  </si>
  <si>
    <t>1356/17</t>
  </si>
  <si>
    <t>177/17</t>
  </si>
  <si>
    <t>EMENDA RETA COM MOLDE</t>
  </si>
  <si>
    <t>1823/17</t>
  </si>
  <si>
    <t>FUSIVEIS</t>
  </si>
  <si>
    <t>09721504000175 - CIGAME COM DE MAT ELETRICOS</t>
  </si>
  <si>
    <t>72313828000100 - PLENOBRAS DISTRIB. ELÉTRICA LTDA</t>
  </si>
  <si>
    <t>1870/17</t>
  </si>
  <si>
    <t>032/18</t>
  </si>
  <si>
    <t>CONTRATAÇÃO DE SERVIÇO ANUAL DE SUPORTE TÉCNICO E ATUALIZAÇÃO DE VERSÃO DE SOFTWARES IBM MAIL DUAL ENTITLEMENT PLUS APPLICATIONS E IBM SPECTRUM PROTECT</t>
  </si>
  <si>
    <t xml:space="preserve">36542025000164 - BRQ SOLUÇÕES EM INFORMÁTICA S.A </t>
  </si>
  <si>
    <t>1967/17</t>
  </si>
  <si>
    <t>046/18</t>
  </si>
  <si>
    <t>PROTETOR SOLAR E CREME PARA MÃOS</t>
  </si>
  <si>
    <t>2006/17</t>
  </si>
  <si>
    <t>AQUISIÇÃO DE PERSIANAS</t>
  </si>
  <si>
    <t>17208296000133 - VALMIR BARBOSA RODRUGUES ME - SUL PERSIANAS</t>
  </si>
  <si>
    <t>2040/17</t>
  </si>
  <si>
    <t>PLACAS DE DESGASTE</t>
  </si>
  <si>
    <t>96735584000112 - AEROMOVEL BRASIL LTDA</t>
  </si>
  <si>
    <t>2286/17</t>
  </si>
  <si>
    <t>AQUISIÇÃO DE ARRUELA DO PINO REI.</t>
  </si>
  <si>
    <t>14005535000160 - KD PARTS COMERCIO DE COMPONENTES - ME</t>
  </si>
  <si>
    <t>58805466000144 - PEFIL COMERCIAL LTDA</t>
  </si>
  <si>
    <t>2528/17</t>
  </si>
  <si>
    <t>LOCAÇÃO DE BEBEDOUROS</t>
  </si>
  <si>
    <t>05252483000135 - OFFICE VENDAS LTDA ME</t>
  </si>
  <si>
    <t>2593/17</t>
  </si>
  <si>
    <t>054/18</t>
  </si>
  <si>
    <t>SRP - MOLA PNEUMÁTICA</t>
  </si>
  <si>
    <t>2614/17</t>
  </si>
  <si>
    <t>071/18</t>
  </si>
  <si>
    <t>SRP CALÇADOS DE SEGURANÇA</t>
  </si>
  <si>
    <t xml:space="preserve">94987930000124 - CENCI EQUIP DE SEGURANCA LTDA </t>
  </si>
  <si>
    <t>0440/18</t>
  </si>
  <si>
    <t>077/18</t>
  </si>
  <si>
    <t>COLETE REFLETIVO LARANJA</t>
  </si>
  <si>
    <t>09392396000134 - PROTENDI COMERCIO DE EPI EIRELI</t>
  </si>
  <si>
    <t>0444/18</t>
  </si>
  <si>
    <t>AQUISIÇÃO DE NORMA INTERNACIONAL</t>
  </si>
  <si>
    <t xml:space="preserve">00000028000129  - Target Engenharia e Consultoria Ltda </t>
  </si>
  <si>
    <t>0491/18</t>
  </si>
  <si>
    <t>AQUISIÇÃO DE ROTULADORA E FITAS</t>
  </si>
  <si>
    <t>90078890000147 - 3R INFORMATICA LTDA</t>
  </si>
  <si>
    <t>0795/18</t>
  </si>
  <si>
    <t>162/18</t>
  </si>
  <si>
    <t>AQUISIÇÃO BATERIA SELADA</t>
  </si>
  <si>
    <t xml:space="preserve">22873892000178 - ECOVOLTS COM ATAC DE PECAS E ACES LTDA </t>
  </si>
  <si>
    <t>0820/18</t>
  </si>
  <si>
    <t>AQUISIÇÃO DE RELES TEMPORIZADORES</t>
  </si>
  <si>
    <t>0830/18</t>
  </si>
  <si>
    <t>197/18</t>
  </si>
  <si>
    <t>MINIVENTILADOR AXIAL</t>
  </si>
  <si>
    <t>0834/18</t>
  </si>
  <si>
    <t>181/18</t>
  </si>
  <si>
    <t>AQUISIÇÃO DE CABO DE AÇO</t>
  </si>
  <si>
    <t>91661439000110 - SEFAP COMERCIAL LTDA - ME</t>
  </si>
  <si>
    <t>0835/18</t>
  </si>
  <si>
    <t>SEMINÁRIO NACIONAL - AS PRINCIPAIS ALTERAÇÕES NA IN Nº 05/2017 E REPERCUSSÕESDA REFORMA TRABALHISTA</t>
  </si>
  <si>
    <t>86781069000115 - ZENITE INFORMAÇÃO E CONSULTORIA S/A</t>
  </si>
  <si>
    <t>0842/18</t>
  </si>
  <si>
    <t>CARRINHO COM ROLDANA PARA GUIA LINEAR</t>
  </si>
  <si>
    <t>01426453000147 - IGUS DO BRASIL LTDA</t>
  </si>
  <si>
    <t>0843/18</t>
  </si>
  <si>
    <t>CARTUCHO DE FITA TZ231.</t>
  </si>
  <si>
    <t>0844/18</t>
  </si>
  <si>
    <t>CHAVE COMUTADORA</t>
  </si>
  <si>
    <t>0854/18</t>
  </si>
  <si>
    <t>160/18</t>
  </si>
  <si>
    <t>AQUISIÇÃO DE EPI´S LUVA</t>
  </si>
  <si>
    <t>14005535000160 - KD PART´S COMERCIO DE  COMPONENTES-ME</t>
  </si>
  <si>
    <t>0857/18</t>
  </si>
  <si>
    <t>150/18</t>
  </si>
  <si>
    <t>MOLA DE PRESSÃO</t>
  </si>
  <si>
    <t xml:space="preserve">61410841000161  - SCHUNK DO BRASIL SINTER.ELETRO. LTDA </t>
  </si>
  <si>
    <t>0865/18</t>
  </si>
  <si>
    <t>190/18</t>
  </si>
  <si>
    <t>TRANSMISSOR DE PRESSÃO</t>
  </si>
  <si>
    <t>0878/18</t>
  </si>
  <si>
    <t>155/18</t>
  </si>
  <si>
    <t>FERRAMENTAS E ACESSÓRIOS</t>
  </si>
  <si>
    <t xml:space="preserve">94038874000181 - CASA DO MECANICO LTDA </t>
  </si>
  <si>
    <t>0881/18</t>
  </si>
  <si>
    <t>GRAXA (MOLYKOTE)</t>
  </si>
  <si>
    <t xml:space="preserve">58805466000144  - _x001D_ PEFIL COMERCIAL LTDA </t>
  </si>
  <si>
    <t>0918/18</t>
  </si>
  <si>
    <t>GRAMPO PARA CABO DE AÇO</t>
  </si>
  <si>
    <t>10878757000136 - BRASIL DOS PARAFUSOS COMERCIAL MTDA</t>
  </si>
  <si>
    <t>0970/18</t>
  </si>
  <si>
    <t>NR 10 SEP - SISTEMA ELÉTRICO DE POTÊNCIA</t>
  </si>
  <si>
    <t>17508299000192 - SAFE - CONSULTORIA EM SAUDE, SEGURANCA E MEIO AMBIENTE SUSTENTAVEIS LTDA</t>
  </si>
  <si>
    <t>1070/18</t>
  </si>
  <si>
    <t>TERMINAL ROTULAR</t>
  </si>
  <si>
    <t>03246792000410 - ATI BRASIL ARTIGOS TECNICOS INDUSTRIAIS</t>
  </si>
  <si>
    <t>1074/18</t>
  </si>
  <si>
    <t>BLOCO CONTROLE DEPOSITO/RETIRADA MALOTES</t>
  </si>
  <si>
    <t>1098/18</t>
  </si>
  <si>
    <t>CONTRATAÇÃO EMERGENCIAL DE INSTITUIÇÃO BANCÁRIA, PÚBLICA, PARA OPERAR OS SERVIÇOS E GERENCIAMENTO DE CRÉDITOS PROVENIENTES DA FOLHA DE PAGAMENTO DA EMPRESA DE TRENS URBANOS DE PORTO ALEGRE S.A. – TRENSURB COM EXCLUSIVIDADE</t>
  </si>
  <si>
    <t>00360305000104 - CAIXA ECONOMICA FEDERAL</t>
  </si>
  <si>
    <t>1137/18</t>
  </si>
  <si>
    <t>SECADOR DE AR</t>
  </si>
  <si>
    <t>10836699000188 - Ar direto Comercial</t>
  </si>
  <si>
    <t>1670/17</t>
  </si>
  <si>
    <t>AQUISIÇÃO DE RUST KEEPER 924</t>
  </si>
  <si>
    <t>94038874000181 - CASA DO MECANICO LTDA EPP</t>
  </si>
  <si>
    <t>2360/17</t>
  </si>
  <si>
    <t>205/17</t>
  </si>
  <si>
    <t>AQUISIÇÃO DE VALVULA AC REF Z31143</t>
  </si>
  <si>
    <t>2382/17</t>
  </si>
  <si>
    <t>049/18</t>
  </si>
  <si>
    <t>AQUISIÇÃO DE VALVULAS SMC</t>
  </si>
  <si>
    <t>04602035000151 - KLAUSSBER EQUIPAMENTOS INDUSTRIA LTDA</t>
  </si>
  <si>
    <t>2525/17</t>
  </si>
  <si>
    <t>PLACAS DE IDENTIFICAÇÃO</t>
  </si>
  <si>
    <t>24735596000136 - EXPANSÃO COMUNICAÇÃO VISUAL LTDA - EPP - CENTENO</t>
  </si>
  <si>
    <t>04690910000102 - COMUNICAÇÃO, DESIG 7 LTDA</t>
  </si>
  <si>
    <t>2607/17</t>
  </si>
  <si>
    <t>040/18</t>
  </si>
  <si>
    <t>SRP DE BIELA DE SUSPENSÃO</t>
  </si>
  <si>
    <t>06993715000179 - TECNOTORNO INDÚSTRIA METALÚRGICA LTDA</t>
  </si>
  <si>
    <t>BIELA DE SUSPENSÃO</t>
  </si>
  <si>
    <t>07589288000120 - UNICOBA IND DE COMP ELETRONICOS E INFORMATICA LTDA</t>
  </si>
  <si>
    <t>2713/17</t>
  </si>
  <si>
    <t>075/18</t>
  </si>
  <si>
    <t>SRP PARA EVENTUAL AQUISIÇÃO DE VEDANTES</t>
  </si>
  <si>
    <t>2768/17</t>
  </si>
  <si>
    <t>100/17</t>
  </si>
  <si>
    <t>SRP - PAREDES LATERAIS</t>
  </si>
  <si>
    <t>2778/17</t>
  </si>
  <si>
    <t>056/18</t>
  </si>
  <si>
    <t>SRP PINO CABEÇA SEXTAVADA</t>
  </si>
  <si>
    <t>21066540000148 - DELFER ELETROFERRAGENS LTDA</t>
  </si>
  <si>
    <t>2781/17</t>
  </si>
  <si>
    <t>117/17</t>
  </si>
  <si>
    <t>SRP - TIREFÃO</t>
  </si>
  <si>
    <t>08770183000136 - LEDU MATERIAIS ELÉTRICOS LTDA</t>
  </si>
  <si>
    <t>2807/17</t>
  </si>
  <si>
    <t>080/18</t>
  </si>
  <si>
    <t>SWITCH´S</t>
  </si>
  <si>
    <t>01259682000114 - FA LIMA INFORMÁTICA EPP</t>
  </si>
  <si>
    <t>2849/17</t>
  </si>
  <si>
    <t>081/17</t>
  </si>
  <si>
    <t>SRP - KIT JUNTA ISOLANTE</t>
  </si>
  <si>
    <t>2930/16</t>
  </si>
  <si>
    <t>013/18</t>
  </si>
  <si>
    <t>SRP ITENS S75L</t>
  </si>
  <si>
    <t xml:space="preserve">23963228000182 - LENZ &amp; NEVES LTDA </t>
  </si>
  <si>
    <t>3016/18</t>
  </si>
  <si>
    <t>042/18</t>
  </si>
  <si>
    <t>SRP SAPATAS DE FREIO</t>
  </si>
  <si>
    <t>1165/18</t>
  </si>
  <si>
    <t>VALE TRANSPORTE PAR USO DO MÊS DE AGOSTO/2018</t>
  </si>
  <si>
    <t>96662614000108 - VITÓRIA</t>
  </si>
  <si>
    <t>MODALIDADE</t>
  </si>
  <si>
    <t>PROCESSOS</t>
  </si>
  <si>
    <t>VALORES</t>
  </si>
  <si>
    <t>MÉDIA</t>
  </si>
  <si>
    <t>Dispensa Convencional</t>
  </si>
  <si>
    <t>Dispensa Eletrônica</t>
  </si>
  <si>
    <t>Inexigibilidade</t>
  </si>
  <si>
    <t>Pregão Eletrônico</t>
  </si>
  <si>
    <t>Pregão Presencial</t>
  </si>
  <si>
    <t>Registro de Preços</t>
  </si>
  <si>
    <t>Cartão Corporativo</t>
  </si>
  <si>
    <t>TOTAL</t>
  </si>
  <si>
    <t>FORNECEDORES</t>
  </si>
  <si>
    <t>Suprimento de fundos</t>
  </si>
  <si>
    <t>-</t>
  </si>
  <si>
    <t>0046/18</t>
  </si>
  <si>
    <t>AQUISIÇÃO DE PORCAS E PARAFUSOS</t>
  </si>
  <si>
    <t>0165/18</t>
  </si>
  <si>
    <t>188/18</t>
  </si>
  <si>
    <t>MANOPLA E HASTE</t>
  </si>
  <si>
    <t>0219/18</t>
  </si>
  <si>
    <t>CONECÇÃO DE TESTE</t>
  </si>
  <si>
    <t xml:space="preserve">00264588000190 - KNORR-BREMSE SISTEMAS PARA </t>
  </si>
  <si>
    <t>0443/18</t>
  </si>
  <si>
    <t>RENOVAÇÃO JORNAL JN</t>
  </si>
  <si>
    <t>91665570000156 - GRUPO EDITORIAL SINOS SA</t>
  </si>
  <si>
    <t>0480/18</t>
  </si>
  <si>
    <t>139/18</t>
  </si>
  <si>
    <t>DISPOSITIVOS BLOQUEADORES DE MANOBRA PARA DISJUNTORES DO SISTEMA AEROMÓVEL</t>
  </si>
  <si>
    <t>91269472000108 - PRO ELETRO COMERCIAL LTDA.</t>
  </si>
  <si>
    <t>0574/18</t>
  </si>
  <si>
    <t>231/18</t>
  </si>
  <si>
    <t>SERV. COLETA, TRANS. E DESTIN. DE RESÍDUOS</t>
  </si>
  <si>
    <t>05102178000167 - TR TRANSPORTE DE RESIDUOS E LOCAÇÃO DE EQUIPAMENTOS LTDA</t>
  </si>
  <si>
    <t>0740/17</t>
  </si>
  <si>
    <t>225/17</t>
  </si>
  <si>
    <t>TUBO PARA BARRA GUIA</t>
  </si>
  <si>
    <t>13494690000124 - ARMATUREN SYSTEME INDUSTRIA E COMERCIO LTDA</t>
  </si>
  <si>
    <t>0747/17</t>
  </si>
  <si>
    <t>214/18</t>
  </si>
  <si>
    <t>PINO 3/8</t>
  </si>
  <si>
    <t>29963375000139 - LEONARDO DA SILVA EVANGELISTA</t>
  </si>
  <si>
    <t>0805/18</t>
  </si>
  <si>
    <t>176/18</t>
  </si>
  <si>
    <t>0825/18</t>
  </si>
  <si>
    <t>VOLTIMETRO E AMPERIMETRO</t>
  </si>
  <si>
    <t>09721504000175 - CIGAME COM DE MAT. ELETRICOS</t>
  </si>
  <si>
    <t>0826/18</t>
  </si>
  <si>
    <t>153/18</t>
  </si>
  <si>
    <t>MULTÍMETRO DIGITAL E PONTA DE PROVA P/MULTIMETRO,</t>
  </si>
  <si>
    <t>89189104000108 - A. BRUSIUS FILHO - PNP</t>
  </si>
  <si>
    <t>0832/18</t>
  </si>
  <si>
    <t>BUCHA MOVEL</t>
  </si>
  <si>
    <t>0833/18</t>
  </si>
  <si>
    <t>CABO DE ATERRAMENTO</t>
  </si>
  <si>
    <t>27743668000185 - NORSUL COMERCIO DE FIOS E CABOS ESPECIAIS E MAQUINAS LTDA</t>
  </si>
  <si>
    <t>0852/18</t>
  </si>
  <si>
    <t>GRAXA DE EXTREMA PRESSÃO</t>
  </si>
  <si>
    <t>0940/18</t>
  </si>
  <si>
    <t>MANGUEIRAS PNEUMÁTICAS</t>
  </si>
  <si>
    <t>03481388000188 - ESTEVÃO ODONE LEUCK E CIA LTDA</t>
  </si>
  <si>
    <t>0954/18</t>
  </si>
  <si>
    <t>RENOVAÇÃO JORNAL ZERO HORA</t>
  </si>
  <si>
    <t>92821701000100 - ZERO HORA EDITORA JORNALÍSTICA S/A</t>
  </si>
  <si>
    <t>1032/18</t>
  </si>
  <si>
    <t>TESTES DIELÉTRICOS</t>
  </si>
  <si>
    <t>20873523000150 - C&amp;C COMÉRCIO VAREJISTA DE EPI'S E EPC'S</t>
  </si>
  <si>
    <t>1050/18</t>
  </si>
  <si>
    <t>CONTRATAÇÃO DE EMPRESA ESPECIALIZADA NA PRESTAÇÃO DE SERVIÇO DE DISTRIBUIÇÃO DE PUBLICIDADE LEGAL ELETRÔNICA DE INTERESSE DA TRENSURB.</t>
  </si>
  <si>
    <t>87124582000104 - Companhia de Processamento de Dados do Estado do Rio Grande do Sul - PROCERGS</t>
  </si>
  <si>
    <t>1068/18</t>
  </si>
  <si>
    <t>CILINDRO COMPACTO E KIT DE REPARO</t>
  </si>
  <si>
    <t>02276695000164 - BEL AIR PNEUMÁTICA</t>
  </si>
  <si>
    <t>1073/16</t>
  </si>
  <si>
    <t>277/17</t>
  </si>
  <si>
    <t>SRP MANCAIS SAVE OIL</t>
  </si>
  <si>
    <t>1081/18</t>
  </si>
  <si>
    <t>TRANSPORTE DE 1(UM) VOLUME, CONTENDO EQUIPAMENTO ELETROMECÂNICO, ENTRE RIO GRANDE DO SUL E SÃO PAULO.</t>
  </si>
  <si>
    <t>00193687000129 - TROCA TRANSPORTES EIRELI</t>
  </si>
  <si>
    <t>1136/18</t>
  </si>
  <si>
    <t>ATUADOR LINEAR</t>
  </si>
  <si>
    <t xml:space="preserve">03339014000122 - MECTROL DO BRASIL COMERCIAL LTDA </t>
  </si>
  <si>
    <t>1200/08</t>
  </si>
  <si>
    <t>DIVISÓRIAS DE CÉDULAS E MOEDAS</t>
  </si>
  <si>
    <t>08639963000141 - RM comercio de comp</t>
  </si>
  <si>
    <t>1200/18</t>
  </si>
  <si>
    <t>DIVISÓRIAS PARA GAVETAS</t>
  </si>
  <si>
    <t>08639963000141 - RM COMERCIO DE COMPUTADORES</t>
  </si>
  <si>
    <t>1205/18</t>
  </si>
  <si>
    <t>VALVULA PILOTO</t>
  </si>
  <si>
    <t>07365875000136 - ARTCOM - INDUSTRIA &amp; COMERCIO DE EQUIPAMENTOS INDUSTRIAIS LTDA. - EPP</t>
  </si>
  <si>
    <t>1234/18</t>
  </si>
  <si>
    <t>LENCOL BORRACHA COMUM</t>
  </si>
  <si>
    <t>31024908000169 - D. Rodrigues Mekaru Comércio Materiais Ferroviarios</t>
  </si>
  <si>
    <t>1236/18</t>
  </si>
  <si>
    <t>CADEADOS MESTRADOS</t>
  </si>
  <si>
    <t>1240/18</t>
  </si>
  <si>
    <t>INTERFACE DE COMUNICAÇÃO, TRANSMISSOR DE TEMPERATURA, SENSOR TERMORRESISTÊNCIA</t>
  </si>
  <si>
    <t>07304150000138 - AK AUTOMAÇÃO INDUSTRIAL</t>
  </si>
  <si>
    <t>1243/18</t>
  </si>
  <si>
    <t>FILME STRETCH POLIETILENO E VINIL ADESIVO (PAPEL CONTACT).</t>
  </si>
  <si>
    <t>00079862000151 - ROCHAZARDO COM DISTRIBUICAO LTDA</t>
  </si>
  <si>
    <t>1244/18</t>
  </si>
  <si>
    <t>RELE TEMPORIZADO</t>
  </si>
  <si>
    <t>1245/18</t>
  </si>
  <si>
    <t>ROLAMENTOS</t>
  </si>
  <si>
    <t>01761414000104 - DPR ROLAMENTOS</t>
  </si>
  <si>
    <t>1248/18</t>
  </si>
  <si>
    <t>ORÇAMENTO E CÁLCULO DO BDI DE OBRAS CIVIS</t>
  </si>
  <si>
    <t>92675362000109 - SINDICATO DOS ENGENHEIROS NO ESTADO DO RIO GRANDE DO SUL</t>
  </si>
  <si>
    <t>1353/18</t>
  </si>
  <si>
    <t>AQUISIÇÃO DE VALE TRANSPORTE MES SETEMBRO</t>
  </si>
  <si>
    <t>1381/18</t>
  </si>
  <si>
    <t>AQUISIÇÃO DE BALIZADORES</t>
  </si>
  <si>
    <t>07278378000109 - SIMONE CAMPOS E CAMPOS SEGURANÇA E SINALIZAÇÃO LTDA</t>
  </si>
  <si>
    <t>1494/18</t>
  </si>
  <si>
    <t>TREINAMENTO (REDUÇÃO AO VALOR RECUPE.DE ADITIVOS-NBC TG 01</t>
  </si>
  <si>
    <t>11880336000102 - MACIEL ASSESSORES S/S LTDA</t>
  </si>
  <si>
    <t>04341779000160 - SANEX COMPERCIO E SERVIÇOS LTDA</t>
  </si>
  <si>
    <t>1814/17</t>
  </si>
  <si>
    <t>252/17</t>
  </si>
  <si>
    <t>AQUISIÇÃO DE MOTO BOMBAS</t>
  </si>
  <si>
    <t>23075030000162 - MENDELI REPRESENTAÇÃO COMÉRCIO E SERVIÇOS EIRELI</t>
  </si>
  <si>
    <t>05533866000181 - PORTOBOMBAS COMERCIO LTDA</t>
  </si>
  <si>
    <t>27293468000178 - ECC COMÉRCIO E LICITAÇÕES EIRELLI-EPP</t>
  </si>
  <si>
    <t>1887/17</t>
  </si>
  <si>
    <t>167/18</t>
  </si>
  <si>
    <t>SERVIÇO DE MANUTENÇÃO DE MÓVEIS</t>
  </si>
  <si>
    <t>01774004000190 - MARIA DE FÁTIMA DOS SANTOS COSTA EPP</t>
  </si>
  <si>
    <t>2004/17</t>
  </si>
  <si>
    <t>058/18</t>
  </si>
  <si>
    <t>GRAMPO PARA CABO DE COBRE</t>
  </si>
  <si>
    <t>2548/16</t>
  </si>
  <si>
    <t>047/17</t>
  </si>
  <si>
    <t>LUVAS - EQUIPAMENTOS DE PROTEÇÃO INDIVIDUAL.</t>
  </si>
  <si>
    <t>94987930000124 - CENCI EQUIP DE SEGURANÇA LTDA</t>
  </si>
  <si>
    <t>24483452000130 - RECONTEL COMERCIO E SERVIÇOS EIRELI ME</t>
  </si>
  <si>
    <t>2717/17</t>
  </si>
  <si>
    <t>216/18</t>
  </si>
  <si>
    <t>MANUTENÇÃO DE MOTORES</t>
  </si>
  <si>
    <t>92690197000156 - JARZYNSKI ELETRICA LTDA</t>
  </si>
  <si>
    <t>06993715000179 - TECNOTORNO</t>
  </si>
  <si>
    <t>0598/18</t>
  </si>
  <si>
    <t>FERRAMENTA PARA AFERIÇÃO DE RODAS</t>
  </si>
  <si>
    <t>06993715000179 - TECNOTORNO INDÚSTRIA METALÚRGICA LTDA.</t>
  </si>
  <si>
    <t>0044/18</t>
  </si>
  <si>
    <t>148/18</t>
  </si>
  <si>
    <t>SRP COPOS, P. HIGIÊNICO E P. TOALHA</t>
  </si>
  <si>
    <t>26558624000112 - CLARDET COM. PROD. LIMPEZA LTDA</t>
  </si>
  <si>
    <t>0616/18</t>
  </si>
  <si>
    <t>CONSERTO DE 1 (UM) EQUIPAMENTO TRAS1000 DA MARCA SERATEC. SENDO A FORMAÇÃO DO PREÇO FINAL COMPOSTA POR MÃO DE OBRA, MATERIAIS E TRANSPORTE.</t>
  </si>
  <si>
    <t>05617681000155 - STRUTURAL MONTAGENS ESPECIAIS LTDA</t>
  </si>
  <si>
    <t>0702/17</t>
  </si>
  <si>
    <t>191/18</t>
  </si>
  <si>
    <t>AQUISIÇÃO DE RELE MICROPROCESSADO</t>
  </si>
  <si>
    <t>0829/18</t>
  </si>
  <si>
    <t>CENTRAL DE ALARME INTELBRAS MODELO AMT 2008 RF</t>
  </si>
  <si>
    <t>0856/18</t>
  </si>
  <si>
    <t>217/18</t>
  </si>
  <si>
    <t>AQUISIÇÃO MANGUEIRAS-SÉRIE 200</t>
  </si>
  <si>
    <t xml:space="preserve">00264588000190 - KNORR-BREMSE SISTEMAS PARA VEICULOS FERROVIÁRIOS </t>
  </si>
  <si>
    <t>0914/18</t>
  </si>
  <si>
    <t>215/18</t>
  </si>
  <si>
    <t>AQUISIÇÃO VÁLVULAS E FILTRO - SÉRIE 200</t>
  </si>
  <si>
    <t>1013/18</t>
  </si>
  <si>
    <t>211/18</t>
  </si>
  <si>
    <t>CONTRATAÇÃO DE EMPRESA PARA AVALIAÇÃO DE IMÓVEL</t>
  </si>
  <si>
    <t>21364681000147 - ARCOPLANO ARQUITETURA LTDA ME</t>
  </si>
  <si>
    <t>1071/18</t>
  </si>
  <si>
    <t>AQUSIÇÃO DE PROCAS E PARAFUSOS</t>
  </si>
  <si>
    <t>91526467000125 - CENTRAL DE PARAFUSOS</t>
  </si>
  <si>
    <t>1213/18</t>
  </si>
  <si>
    <t>CARTUCHO DE FITA ADESIVA</t>
  </si>
  <si>
    <t>23105763000100 - COMPALESS INFORMATICA EIRELI ME</t>
  </si>
  <si>
    <t>1224/18</t>
  </si>
  <si>
    <t>PATCH PANEL</t>
  </si>
  <si>
    <t>87024022000170 - INFORTEL COM. E DIST. DE MAT.ELET</t>
  </si>
  <si>
    <t>1227/18</t>
  </si>
  <si>
    <t>SENSOR INDUTIVO, ELEMENTO FILTRANTE, REGULADOR DE PRESSÃO</t>
  </si>
  <si>
    <t>1235/18</t>
  </si>
  <si>
    <t>ÁGUA PARA BATERIA DEIONIZADA</t>
  </si>
  <si>
    <t>1242/18</t>
  </si>
  <si>
    <t>233/18</t>
  </si>
  <si>
    <t>BOMBA SUBMERSA E CENTRÍFUGA</t>
  </si>
  <si>
    <t>15179700000162 - CENTRÃO COMÉRCIO DE EQUIPAMENTOS LTDA</t>
  </si>
  <si>
    <t>1297/18</t>
  </si>
  <si>
    <t>AUTOTRANSFORMADORES</t>
  </si>
  <si>
    <t>24812665000168 - THIAGO ROBERTO DE OLIVEIRA ME</t>
  </si>
  <si>
    <t>1364/18</t>
  </si>
  <si>
    <t>SEMINARIO CIDADES EM TRANSITO</t>
  </si>
  <si>
    <t>10231258000152 - SINALEIRO PROJETOS DE SINALIZAÇÃO VIÁRIA LTDA</t>
  </si>
  <si>
    <t>1443/18</t>
  </si>
  <si>
    <t>ROLAMENTOS AUTOCMPENSADORES</t>
  </si>
  <si>
    <t>94293917000175 - GERMANY ROLAMENTOS LTDA</t>
  </si>
  <si>
    <t>1445/18</t>
  </si>
  <si>
    <t>244/18</t>
  </si>
  <si>
    <t>GRAXA DE ALTA PERFORMANCE</t>
  </si>
  <si>
    <t>94062437000101 - LUBRITEC SCHERER DISTRIBUIDORA DE LUBRIFICANTES LTDA</t>
  </si>
  <si>
    <t>1449/18</t>
  </si>
  <si>
    <t>250/18</t>
  </si>
  <si>
    <t>AQUISIÇÃO DE COPO PLÁSTICO</t>
  </si>
  <si>
    <t>27872216000154 - LICIANE MUSSATO - INOVARE PRESTAÇÃO DE SERVIÇOS</t>
  </si>
  <si>
    <t>1472/18</t>
  </si>
  <si>
    <t>CONTRATAÇÃO DE EMPRESA ESPECIALIZADA EM RECRUTAMENTO E SELEÇÃO DE PROFISSIONAIS</t>
  </si>
  <si>
    <t>13714572000184 - B2HR ASSESSORIA, CONSULTORIA E PLANEJAMENTO LTDA</t>
  </si>
  <si>
    <t>1481/18</t>
  </si>
  <si>
    <t>TREINAMENTO GOVERNANÇA CORPORATIVA</t>
  </si>
  <si>
    <t>01082331000180 - INSTITUTO BRASILEIRO DE GOVERNANÇA CORPORATIVA - IBGC</t>
  </si>
  <si>
    <t>1519/18</t>
  </si>
  <si>
    <t>CURSO - EFD-REINF 1.3/ DCTFWEB</t>
  </si>
  <si>
    <t>1522/18</t>
  </si>
  <si>
    <t>CAIXA PLÁSTICA PARA ARQUIVO MORTO</t>
  </si>
  <si>
    <t>00334727000105 - PORTO MATERIAIS DE ESCRITORIO LTDA</t>
  </si>
  <si>
    <t>1548/18</t>
  </si>
  <si>
    <t>AQUISIÇÃO DE VALE TRANSPORTE OUTUBRO 2018</t>
  </si>
  <si>
    <t>10963280000197  - COLEO</t>
  </si>
  <si>
    <t>18688117000175  - HAMBURGUESA</t>
  </si>
  <si>
    <t>88363007000119  - LOUZADA</t>
  </si>
  <si>
    <t>90348517000169  - GUAIBA</t>
  </si>
  <si>
    <t>91359281000129  - VINSA</t>
  </si>
  <si>
    <t>92667948000113  - UNESUL</t>
  </si>
  <si>
    <t>92769470000132  - PALMARES</t>
  </si>
  <si>
    <t>96662614000108  - VITORIA</t>
  </si>
  <si>
    <t>97834709000124  - FATIMA</t>
  </si>
  <si>
    <t>2785/17</t>
  </si>
  <si>
    <t>206/18</t>
  </si>
  <si>
    <t>SRP ÓLEOS E GRAXAS</t>
  </si>
  <si>
    <t>2851/17</t>
  </si>
  <si>
    <t>062/18</t>
  </si>
  <si>
    <t>SRP - VEDAÇÃO DA CAIXA DE ENGRENAGEM</t>
  </si>
  <si>
    <t>19935296000160 - RAILTEC EQUIPAMENTOS ELETROMECÂNICOS LTDA EPP</t>
  </si>
  <si>
    <t>2972/17</t>
  </si>
  <si>
    <t>038/18</t>
  </si>
  <si>
    <t>3076/17</t>
  </si>
  <si>
    <t>098/18</t>
  </si>
  <si>
    <t>AQUISIÇÃO DE DORMENTES DE MADEIRA</t>
  </si>
  <si>
    <t>8251888000161 - SERRARIA MORH LTDA</t>
  </si>
  <si>
    <t>26558624000112 - CLEARDET COM. PROD. LIMPEZA LTDA</t>
  </si>
  <si>
    <t>0167/18</t>
  </si>
  <si>
    <t>180/18</t>
  </si>
  <si>
    <t>AQUISIÇÃO DE CHFRE DE ARCO</t>
  </si>
  <si>
    <t>13494690000124 - ARMATUREN SYSTEME IND. COM. LTDA</t>
  </si>
  <si>
    <t>0360/18</t>
  </si>
  <si>
    <t>TERMÔMETRO DIGITAL PORTÁTIL COM CINCO SENSORES (PENTA)</t>
  </si>
  <si>
    <t>57304479000177 - DIGEL ELETRICA LTDA</t>
  </si>
  <si>
    <t>0458/18</t>
  </si>
  <si>
    <t>171/18</t>
  </si>
  <si>
    <t>SRP PARA EVENTUAL AQUISIÇÃO DE COLETORES DE RESÍDUOS</t>
  </si>
  <si>
    <t>19055497000173 - TDF COM. MATERIAIS EIRELI EPP</t>
  </si>
  <si>
    <t>0847/17</t>
  </si>
  <si>
    <t>TALHA ELÉTRICA</t>
  </si>
  <si>
    <t>09363075000101 - STRONG INDUSTRIA E COMERCIO DE MAQUINAS LTDA</t>
  </si>
  <si>
    <t>10878757000136 - BRASIL DOS PARAFUSOS</t>
  </si>
  <si>
    <t>1142/18</t>
  </si>
  <si>
    <t>CONTRATAÇÃO DE EMPRESA ESPECIALIZADA EM CONSERTO DE PNEUS E RODAS COM FORNECIMENTO DOS MATERIAIS NECESSÁRIOS, PARA ATENDER AOS VEÍCULOS E DEMAIS PEQUENOS UTILITÁRIOS</t>
  </si>
  <si>
    <t>02198282000109 - V.M.COSTA BORRACHARIA LTDA</t>
  </si>
  <si>
    <t>1143/18</t>
  </si>
  <si>
    <t>CORTADOR DE CABO DE AÇO</t>
  </si>
  <si>
    <t>1214/18</t>
  </si>
  <si>
    <t>261/18</t>
  </si>
  <si>
    <t>BOMBA DE AGUA</t>
  </si>
  <si>
    <t>14998459000130 - RAIL PARTS EIRELI</t>
  </si>
  <si>
    <t>1216/18</t>
  </si>
  <si>
    <t>220/18</t>
  </si>
  <si>
    <t>AQUISIÇÃO DE CABO ELÉTRICO FLEXÍVEL</t>
  </si>
  <si>
    <t>19259663000153 - 3RTE MONTAGENS E INSTALAÇÕES ELÉTRICAS LTDA</t>
  </si>
  <si>
    <t>1231/18</t>
  </si>
  <si>
    <t>271/18</t>
  </si>
  <si>
    <t>ÓLEO HYDRA</t>
  </si>
  <si>
    <t>04341779000160 - SANEX COMERCIO E SERVIÇOS LTDA</t>
  </si>
  <si>
    <t>1241/18</t>
  </si>
  <si>
    <t>241/18</t>
  </si>
  <si>
    <t>AQUISIÇÃO DE POTENCIOMETRO</t>
  </si>
  <si>
    <t>1352/18</t>
  </si>
  <si>
    <t>CONTRATAÇÃO EMERGENCIAL DE EMPRESA ESPECIALIZADA PARA PRESTAR SERVIÇOS DE MANUTENÇÃO CORRETIVA, MANUTENÇÃO PREVENTIVA E SUPORTE TÉCNICO NA REDE DE TRANSMISSÃO DE DADOS DA TRENSURB.</t>
  </si>
  <si>
    <t>01739571000296 - Techdec Informática S.A</t>
  </si>
  <si>
    <t>1367/18</t>
  </si>
  <si>
    <t>251/18</t>
  </si>
  <si>
    <t>AQUISIÇÃO DE BUCHA MOVEL</t>
  </si>
  <si>
    <t>1375/18</t>
  </si>
  <si>
    <t>CONTRATAÇÃO SEMANA SIPAT</t>
  </si>
  <si>
    <t>03775159005054 - SERVIÇO SOCIAL DA INDÚSTRIA  - SESI</t>
  </si>
  <si>
    <t>1432/18</t>
  </si>
  <si>
    <t>260/18</t>
  </si>
  <si>
    <t>ESCOVAS DE CARBONO</t>
  </si>
  <si>
    <t>22349162000172 - EMPIRE COMERCIAL LTDA ME</t>
  </si>
  <si>
    <t>1434/18</t>
  </si>
  <si>
    <t>CAMISAS PARA SIPAT 2018</t>
  </si>
  <si>
    <t>05555036000155 - PROMOX - INDUSTRIA E COMERCIO DO VESTUARIO LTDA</t>
  </si>
  <si>
    <t>1457/18</t>
  </si>
  <si>
    <t>RENOVAÇÃO DE PERIÓDICO CORREIO DO POVO</t>
  </si>
  <si>
    <t>92757798000139 - EMPR. JORNALÍSTICA CALDAS JÚNIOR LTDA</t>
  </si>
  <si>
    <t>1484/18</t>
  </si>
  <si>
    <t>AQUIÇÃO DE ÓLEO LUBRIFICANTE</t>
  </si>
  <si>
    <t>403887400018 - CASA DO MECANICO LTDA</t>
  </si>
  <si>
    <t>1521/18</t>
  </si>
  <si>
    <t>MATERIAL GRÁFICO</t>
  </si>
  <si>
    <t>28274962000158 - VF MARKETING DIRETO</t>
  </si>
  <si>
    <t>1747/18</t>
  </si>
  <si>
    <t>AQUISIÇÃO DE VALE TRANSPORTE NOVEMBRO/2018</t>
  </si>
  <si>
    <t>92769470000132 - PALMARS</t>
  </si>
  <si>
    <t>1792/17</t>
  </si>
  <si>
    <t>246/17</t>
  </si>
  <si>
    <t>SRP ESCOVAS CARVÃO</t>
  </si>
  <si>
    <t xml:space="preserve">21718970000105 - FASTRAIL EQUIPAMENTOS COMP. FERROVIARIOS EIRELI - EPP </t>
  </si>
  <si>
    <t>2268/16</t>
  </si>
  <si>
    <t>PILAR DE PROTEÇÃO</t>
  </si>
  <si>
    <t>2268/18</t>
  </si>
  <si>
    <t>2742/17</t>
  </si>
  <si>
    <t>FERRAMENTAS PARA O SENERG</t>
  </si>
  <si>
    <t>01625708000281 - CONTINENTAL FERRAM. E EQUIP. LTDA</t>
  </si>
  <si>
    <t xml:space="preserve">58805466000144 - PEFIL COMERCIAL LTDA </t>
  </si>
  <si>
    <t>2899/17</t>
  </si>
  <si>
    <t>064/18</t>
  </si>
  <si>
    <t>SRP - CAPACETES</t>
  </si>
  <si>
    <t>94987930000124 - CENCI EQUIPAMENTOS DE SEGURANÇA</t>
  </si>
  <si>
    <t>3171/17</t>
  </si>
  <si>
    <t>PULPITO</t>
  </si>
  <si>
    <t>11205991000165 - RAMIREZ GAUSS DA SILVA</t>
  </si>
  <si>
    <t>1160/18</t>
  </si>
  <si>
    <t>CONTRATAÇÃO JUNTO À ASSOCIAÇÃO DAS EMPRESAS DE TRANSPORTE DO SISTEMA DE BILHETAGEM ELETRÔNICA DA REGIÃO METROPOLITANA DE PORTO ALEGRE (ATM), PARA A CONCESSÃO/UTILIZAÇÃO DE PASSAGENS ATRAVÉS DO CARTÃO TEU - CARGA A BORDO - TEU ONLINE</t>
  </si>
  <si>
    <t>09339153000132 - ATM - ASSOCIAÇÃO DAS EMPRESAS DE TRANSPORTE DO SISTEMA DE BILHETAGEM ELETRÔNICA DA REGÃO METROPOLITANA DE PORTO ALEGRE</t>
  </si>
  <si>
    <t>0284/17</t>
  </si>
  <si>
    <t>075/17</t>
  </si>
  <si>
    <t>COLETES BALISTICOS E CAPAS EXTERNAS</t>
  </si>
  <si>
    <t>57494031001054 - COMPANHIA BRASILEIRA DE CARTUCHOS</t>
  </si>
  <si>
    <t>64377518000121 - MARCA D'ÁGUA LTDA</t>
  </si>
  <si>
    <t>SRP DE COLETES BALISTICOS E CAPAS EXTERNAS</t>
  </si>
  <si>
    <t>0624/18</t>
  </si>
  <si>
    <t>CERTIFICADOS DIGITAIS</t>
  </si>
  <si>
    <t>62173620000180 - SERASA S/A</t>
  </si>
  <si>
    <t>0709/18</t>
  </si>
  <si>
    <t>SENSORES ÓPTICOS</t>
  </si>
  <si>
    <t>09368811000114 - NEED TI COMERCIO DE HARDWARE, SOFTWARE E SERVICOS LTDAI</t>
  </si>
  <si>
    <t>0824/18</t>
  </si>
  <si>
    <t>CORDÃO DE POLIESTER NA COR AZUL MARINHO (PARA CRACHÁS)</t>
  </si>
  <si>
    <t>93887339000132 - LT ARTEFATOS DE COURO LTDA</t>
  </si>
  <si>
    <t>0848/18</t>
  </si>
  <si>
    <t>DISCOS DE FREIO RANHURADO</t>
  </si>
  <si>
    <t>0867/18</t>
  </si>
  <si>
    <t>AQUISIÇÃO DE TUBO GUIA</t>
  </si>
  <si>
    <t>05045200000184 - RR COMÉRCIO DE EQUIP. INDUSTRIAIS LTDA</t>
  </si>
  <si>
    <t>1184/18</t>
  </si>
  <si>
    <t>281/18</t>
  </si>
  <si>
    <t>CONTRATAÇÃO DE EMPRESA ESPECIALIZADA NA PRESTAÇÃO DO SERVIÇO TELEFÔNICO FIXO COMUTADO – STFC,</t>
  </si>
  <si>
    <t>76535764000143 - OI S.A.</t>
  </si>
  <si>
    <t>1219/18</t>
  </si>
  <si>
    <t>LIMPADOR PARA LAVAGEM AUTOMATICA DE LOUÇAS E ADITIVO PARA SECANTE DE LOUÇAS</t>
  </si>
  <si>
    <t>19433591000119 - GE MASTER SOLUCOES LTDA - ME</t>
  </si>
  <si>
    <t>1220/18</t>
  </si>
  <si>
    <t>222/18</t>
  </si>
  <si>
    <t>BATERIA PARA RÁDIO</t>
  </si>
  <si>
    <t>73628307000105 - ACN COMÉRCIO DE PRODUTOS DE TRANSITO LTDA</t>
  </si>
  <si>
    <t>1366/18</t>
  </si>
  <si>
    <t>AQUISIÇÃO DE MANGUEIRAS</t>
  </si>
  <si>
    <t>1387/18</t>
  </si>
  <si>
    <t>AQUISIÇÃO DE MATERIAIS ABSA</t>
  </si>
  <si>
    <t>96735584000112 - AEROMOVEL BRASIL SA</t>
  </si>
  <si>
    <t>1396/18</t>
  </si>
  <si>
    <t>AQUISIÇÃO COXINS</t>
  </si>
  <si>
    <t>1515/18</t>
  </si>
  <si>
    <t>LUVA TRICOTADA</t>
  </si>
  <si>
    <t>10816044000148 - TATIANA LUZIA MEDEIROS SEGER - ME</t>
  </si>
  <si>
    <t>1520/18</t>
  </si>
  <si>
    <t>PLACAS DE SINALIZAÇÃO, CARTÃO DE TRAVAMENTO E ADESIVO DE CHOQUE ELÉTRICO</t>
  </si>
  <si>
    <t>1560/18</t>
  </si>
  <si>
    <t>1576/18</t>
  </si>
  <si>
    <t>HARD DISK (HD) INTERNO PARA SERVIDOR DELL POWEREDGE</t>
  </si>
  <si>
    <t>24488072000198 - GABRIELA RODRIGUES DA SILVA</t>
  </si>
  <si>
    <t>1602/18</t>
  </si>
  <si>
    <t>RESISTOR TUBULAR</t>
  </si>
  <si>
    <t>10209796000140 - REOBRAS INDUSTRIA E COMERCIO LTDA</t>
  </si>
  <si>
    <t>1620/18</t>
  </si>
  <si>
    <t>285/18</t>
  </si>
  <si>
    <t>AQUISIÇÃO DE TRANÇAS DE CORRENTE-SCHUNK</t>
  </si>
  <si>
    <t xml:space="preserve">61410841000161 - SCHUNK DO BRASIL SINTER.ELETRO. LTD </t>
  </si>
  <si>
    <t>1642/18</t>
  </si>
  <si>
    <t>BANDEIRAS DO BRASIL</t>
  </si>
  <si>
    <t>14633517000122 - MARIA ISALETE SCHAPPO - ME - BANDERSUL</t>
  </si>
  <si>
    <t>1645/18</t>
  </si>
  <si>
    <t>ETIQUETA ADESIVA</t>
  </si>
  <si>
    <t>1664/18</t>
  </si>
  <si>
    <t>01857025000179 - RICARDO HARTMANN - ME</t>
  </si>
  <si>
    <t>1680/18</t>
  </si>
  <si>
    <t>AQUISIÇÃO DE CONES</t>
  </si>
  <si>
    <t>05824514000185 - MHX SUPRIMENTOS INDUSTRIAIS EIRELI</t>
  </si>
  <si>
    <t>1686/18</t>
  </si>
  <si>
    <t>FECHADURA PARA PORTA DA CABINE COM SEGREDO</t>
  </si>
  <si>
    <t>1687/18</t>
  </si>
  <si>
    <t>TECLADO NUMÉRICO 19 TECLAS</t>
  </si>
  <si>
    <t>26710169000129 - FOCUS COMP COM SER TEC</t>
  </si>
  <si>
    <t>1689/18</t>
  </si>
  <si>
    <t>MALA PARA FERRAMENTAS</t>
  </si>
  <si>
    <t>1781/18</t>
  </si>
  <si>
    <t>CURSO - INTRODUÇÃO À AUTOMAÇÃO DE SUBESTAÇÕES</t>
  </si>
  <si>
    <t xml:space="preserve">03837858000101 - SCHWEITZER ENGINEERING LABORATORIES COMERCIAL LTDA. </t>
  </si>
  <si>
    <t>1841/17</t>
  </si>
  <si>
    <t>AQUISIÇÃO DE ADESIVOS</t>
  </si>
  <si>
    <t>31024908000169 - D.RODRIGUES MEKARU COMERCIO DE MATERIAIS FERROVIARIOS</t>
  </si>
  <si>
    <t>1848/18</t>
  </si>
  <si>
    <t>RENOVAÇÃO DO SOFTWAREA PLEO FRANARIN</t>
  </si>
  <si>
    <t>93277291000140 - FRANARIN E CIA LTDA</t>
  </si>
  <si>
    <t>1858/18</t>
  </si>
  <si>
    <t>CURSO CONTABILIDADE PARA LIDERANÇAS</t>
  </si>
  <si>
    <t>12434175000196 - ECR CONSUTORIA E TREINAMENTO EMPRESARIAL LTDA</t>
  </si>
  <si>
    <t>1891/18</t>
  </si>
  <si>
    <t>32ª ANPET- CONGRESSO DE PESQUISA E ENSINO EM TRANSPORTE</t>
  </si>
  <si>
    <t>31153877000146 - ASSOCIACAO NACIONAL DE PESQUISA E ENSINO EM TRANSPORTES</t>
  </si>
  <si>
    <t>1918/18</t>
  </si>
  <si>
    <t>LOCAÇÃO DE ÔNIBUS</t>
  </si>
  <si>
    <t>93094597000161 - TURIS SILVA TRANSPORTES LTDA</t>
  </si>
  <si>
    <t>1976/17</t>
  </si>
  <si>
    <t>AQUISIÇÃO DE CONJUNTO MONTADO DA MOLA</t>
  </si>
  <si>
    <t>1993/18</t>
  </si>
  <si>
    <t>AQUISIÇÃO DE VALE TRANSPORTE DEZEMBRO/18</t>
  </si>
  <si>
    <t xml:space="preserve">93273860000775  - STADTBUS </t>
  </si>
  <si>
    <t>93348517000169 - GUAIBA</t>
  </si>
  <si>
    <t>2636/17</t>
  </si>
  <si>
    <t>031/18</t>
  </si>
  <si>
    <t>SRP - LUBRIFICANTES RODA E REDUTOR DE ATRITO FRISO TOPO</t>
  </si>
  <si>
    <t>72932718000127 - AUTRON AUTOMAÇÃO IND. COM. LTDA</t>
  </si>
  <si>
    <t>0051/18</t>
  </si>
  <si>
    <t>173/18</t>
  </si>
  <si>
    <t>CONTRATAÇÃO DE EMPRESA PARA DESRATIZAÇÃO E DESINSETIZAÇÃO</t>
  </si>
  <si>
    <t>02171558000165 - CLAITON F. PIRES LTDA EPP</t>
  </si>
  <si>
    <t>0270/18</t>
  </si>
  <si>
    <t>123/18</t>
  </si>
  <si>
    <t>SRP - TV'S LED, CABOS E SUPORTES</t>
  </si>
  <si>
    <t>07055987000190 - INOVAMAX TELEINFORMÁTICA LTDA ME</t>
  </si>
  <si>
    <t>08335448000178 - VIA LUMENS ÁUDIO, VÍDEO E INFORMÁTICA LTDA</t>
  </si>
  <si>
    <t>0359/18</t>
  </si>
  <si>
    <t>AQUISIÇÃO DE MOLAS</t>
  </si>
  <si>
    <t>51832889000104 - VOESTALPINE VAE BRASIL PRODUTOS FERROVIARIOS LTDA</t>
  </si>
  <si>
    <t>0461/18</t>
  </si>
  <si>
    <t>234/18</t>
  </si>
  <si>
    <t>DISPOSITIVOS DE TRAVAMENTO</t>
  </si>
  <si>
    <t>51832889000457 - VOESTALPINE VAE BRASIL PRODUTOS FERROVIÁRIOS LTDA</t>
  </si>
  <si>
    <t>0545/18</t>
  </si>
  <si>
    <t>268/18</t>
  </si>
  <si>
    <t>CINTURÃO DE SEGUTRANÇA E TALABARTE</t>
  </si>
  <si>
    <t>56545742000157 - DIMENSIONAL EQUIPAMENTOS ELEÉTRICOS LTDA</t>
  </si>
  <si>
    <t>0643/17</t>
  </si>
  <si>
    <t>178/18</t>
  </si>
  <si>
    <t>AQUISIÇÃO DE ELETRÔNICOS PARA AEROMOVEL</t>
  </si>
  <si>
    <t>10692780000212 - PANMERCO COMERCIAL LTDA</t>
  </si>
  <si>
    <t>14631732000194 - ARBONNE IMPORTAÇÃO E EXPORTAÇÃO DE MATERIAL DE ALTA TECNOLOGIA EIRELLI EPP</t>
  </si>
  <si>
    <t>20595749000136 - ANA CAROLINA MARQUES GUIMARÃES EPP</t>
  </si>
  <si>
    <t>0692/18</t>
  </si>
  <si>
    <t>142/18</t>
  </si>
  <si>
    <t>ARTICULADOR DA JANELA ESQUERDA</t>
  </si>
  <si>
    <t>29963375000139 - LEONARDO DASILVA EVANGELISTA</t>
  </si>
  <si>
    <t>0786/18</t>
  </si>
  <si>
    <t>SERVIÇO DE IÇAMENTO E TRANSPORTE</t>
  </si>
  <si>
    <t>89396121000108 - DARCY PACHECO SOLUÇÕES DE PESO LTDA.</t>
  </si>
  <si>
    <t>0868/18</t>
  </si>
  <si>
    <t>VALVULA PNEUMATICA E SOLENOIDE</t>
  </si>
  <si>
    <t>12811734000130 - AUTOMAFLEX</t>
  </si>
  <si>
    <t>0946/18</t>
  </si>
  <si>
    <t>320/18</t>
  </si>
  <si>
    <t>CONTRATAÇÃO DE AGENTE DE INTEGRAÇÃO, DE ACORDO COM A LEI 11.788 DE 25.09.2008, PARA REALIZAÇÃO DE ESTÁGIOS REMUNERADOS POR ESTUDANTES REGULARMENTE MATRICULADOS E COM FREQUÊNCIA EFETIVA NO ENSINO MÉDIO, TÉCNICO OU SUPERIOR, PROPICIANDO AGILIDADE E REDUZINDO O TRABALHO DE OPERACIONALIZAÇÃO QUANTO À SELEÇÃO DE ESTUDANTES, FORMALIZAÇÃO DE TERMO DE COMPROMISSO E ACOMPANHAMENTO DA SITUAÇÃO DO ESTUDANTE ATÉ O DESLIGAMENTO, FICANDO OS ESTUDANTES EM DEPENDÊNCIA DA CONTRATANTE SEM VÍNCULO EMPREGATÍCIO, ATENDENDO AS NECESSIDADES DA EMPRESA DE TRENS URBANOS DE PORTO ALEGRE S.A.- TRENSURB.</t>
  </si>
  <si>
    <t xml:space="preserve">12558882000194 - CERTEZA SOLUCOES E SERVICOS LTDA </t>
  </si>
  <si>
    <t>1025/18</t>
  </si>
  <si>
    <t>BRAÇO DO FECHAMENTO BLK</t>
  </si>
  <si>
    <t>61074829001103 - ABB LTDA</t>
  </si>
  <si>
    <t>1035/18</t>
  </si>
  <si>
    <t>CONTRATAÇÃO DE EMPRESA PARA REALIZAÇÃO DE PESQUISA SOCIOECONÔMICA E DE NÍVEL DE SATISFAÇÃO DOS USUÁRIOS</t>
  </si>
  <si>
    <t>20018384000187 - AMOSTRA INSTITUTO DE PESQUISA</t>
  </si>
  <si>
    <t>1065/18</t>
  </si>
  <si>
    <t>199/18</t>
  </si>
  <si>
    <t>AQUISIÇÃO DE TRAVA PORCA</t>
  </si>
  <si>
    <t>13494690000124 - ARMATUREN SYSTEME IND E COM LTDA ME</t>
  </si>
  <si>
    <t>1127/18</t>
  </si>
  <si>
    <t>RESISTOR GRV 250W</t>
  </si>
  <si>
    <t>1215/18</t>
  </si>
  <si>
    <t>AQUISIÇÃO DE VALVULAS</t>
  </si>
  <si>
    <t>00264588000190 - KNORR BREMSE SISTEMAS PARA VEÍCULOS FERROVIÁRIOS LTDA</t>
  </si>
  <si>
    <t>1221/18</t>
  </si>
  <si>
    <t>262/18</t>
  </si>
  <si>
    <t>AQUISIÇÃO DE ABSORVENTE INDUSTRIAL</t>
  </si>
  <si>
    <t>31024908000169 - D RODRIGUES MEKARU COMERCIO MATERIAIS FERROVIARIOS</t>
  </si>
  <si>
    <t>1229/18</t>
  </si>
  <si>
    <t>248/18</t>
  </si>
  <si>
    <t>BOIA REGULADORA</t>
  </si>
  <si>
    <t>31024908000169 - D.RODRIGUES MEKARU COMERCIO MATERIAIS FERROVIÁRIOS</t>
  </si>
  <si>
    <t>1230/18</t>
  </si>
  <si>
    <t>CALÇOS CALIBRADOS</t>
  </si>
  <si>
    <t>12054402000158 - ACOMFLEX DO BRASIL CALÇOS CALIBRADOS LTDA</t>
  </si>
  <si>
    <t>1232/18</t>
  </si>
  <si>
    <t>CHAPAS, BARRAS E CANTONEIRAS</t>
  </si>
  <si>
    <t>04070135000184 - PORTO AÇO</t>
  </si>
  <si>
    <t>26306304000175 - PARK INOX METAIS E COMERCIO DE AÇOS</t>
  </si>
  <si>
    <t>27408741000162 - ACOS PAMPA LTDA</t>
  </si>
  <si>
    <t>87361747000153 - COFERCAN COMERCIO DE FERROS CANOENSE LTDA</t>
  </si>
  <si>
    <t>1272/17</t>
  </si>
  <si>
    <t>MATERIAIS METÁLICOS (CHAPAS E BARRA) E MASSA BICOPOMENTE PARA MODIFICAÇÕES DOS BOLSTERS</t>
  </si>
  <si>
    <t>07461364000118 - LUBRIFIXA LUBRIFICANTES ESPECIAIS LTDA</t>
  </si>
  <si>
    <t>17765782000152 - EUROLIGAS COMERCIO DE PRODUTOS INDUSTRIAIS LTDA</t>
  </si>
  <si>
    <t>1306/18</t>
  </si>
  <si>
    <t>CONTRATAÇÃO DE SERVIÇO DE RECUPERAÇÃO DAS PONTAS DOS SEIS EIXOS DE TRUQUE DO VEÍCULO A-200 CONTEMPLANDO METALIZAÇÃO DAS PONTAS DE EIXO E COLOS DE ROLAMENTOS E USINAGEM DAS FACES DE ENCOSTO</t>
  </si>
  <si>
    <t>03255228000110 - CASCADURA INDUSTRIAL BAHIA LTDA</t>
  </si>
  <si>
    <t>1309/16</t>
  </si>
  <si>
    <t>345/18</t>
  </si>
  <si>
    <t>AQUISIÇÃO DE ANALISADOR DE ENERGIA</t>
  </si>
  <si>
    <t>22725161000185 - VIPENS COM. DE MAQ. EQUIPAMENTOS E FERRAMENTAS LTDA</t>
  </si>
  <si>
    <t>1377/18</t>
  </si>
  <si>
    <t>PROGRAMADOR UNIVERSAL DE CHIPS</t>
  </si>
  <si>
    <t>59312165000141 - MACSYM TECNOLOGIA ELETRONICA LTDA</t>
  </si>
  <si>
    <t>1385/18</t>
  </si>
  <si>
    <t>AQUISIÇÃO DE BUCHAS ABSA</t>
  </si>
  <si>
    <t>1386/18</t>
  </si>
  <si>
    <t>AQUISIÇÃO DE ANEIS E ARRUELAS ABSA</t>
  </si>
  <si>
    <t>1389/18</t>
  </si>
  <si>
    <t>AQUISIÇÃO DE COXINS E MOLAS ABSA</t>
  </si>
  <si>
    <t>96735584000112 - AEROMOVEL BRASIL S/A.</t>
  </si>
  <si>
    <t>1421/18</t>
  </si>
  <si>
    <t>307/18</t>
  </si>
  <si>
    <t>TESTE DE RECUPERABILIDADE</t>
  </si>
  <si>
    <t>16935205000107 - CONVERGY SERVIÇOS E CONTABILIDADE LTDA</t>
  </si>
  <si>
    <t>1599/18</t>
  </si>
  <si>
    <t>300/18</t>
  </si>
  <si>
    <t>AQUISIÇÃO DE SEPARADOR DE AGUA</t>
  </si>
  <si>
    <t>31024908000169 - D. RODRIGUES MEKARU COMERCIO MATERIAIS FERROVIARIOS</t>
  </si>
  <si>
    <t>1643/18</t>
  </si>
  <si>
    <t>292/18</t>
  </si>
  <si>
    <t>TRAVA PORCA</t>
  </si>
  <si>
    <t xml:space="preserve">05902583000160 - LAMARE COMERCIO DE PECAS E ACESSORIOS LTDA - ME </t>
  </si>
  <si>
    <t>1647/18</t>
  </si>
  <si>
    <t>311/18</t>
  </si>
  <si>
    <t>TERMINAL BOBINA IMPEDANCIA</t>
  </si>
  <si>
    <t>1648/18</t>
  </si>
  <si>
    <t>295/18</t>
  </si>
  <si>
    <t>AQUISIÇÃO DE LUBRIFICANTE ANTI-CORROSIVO</t>
  </si>
  <si>
    <t>1652/18</t>
  </si>
  <si>
    <t>284/18</t>
  </si>
  <si>
    <t>BATERIAS</t>
  </si>
  <si>
    <t xml:space="preserve">05260429000131 - ENERSYSTEM DO BRASIL LTDA </t>
  </si>
  <si>
    <t>1657/18</t>
  </si>
  <si>
    <t>302/18</t>
  </si>
  <si>
    <t>CONTRATAÇÃO DE EMPRESA PARA REALIZAÇÃO DE AVALIAÇÕES AMBIENTAIS E ELABORAÇÃO DO PROGRAMA DE PREVENÇÃO DE RISCOS AMBIENTAIS – PPRA E DOS LAUDOS TÉCNICOS DAS CONDIÇÕES AMBIENTAIS DE TRABALHO – LTCAT.</t>
  </si>
  <si>
    <t xml:space="preserve">03775159000176 - SERVICO SOCIAL DA INDUSTRIA SESI </t>
  </si>
  <si>
    <t>1670/18</t>
  </si>
  <si>
    <t>286/18</t>
  </si>
  <si>
    <t>DISCO DE COBRE DE CONTATO-SCHUNK</t>
  </si>
  <si>
    <t xml:space="preserve">61410841000161 - SCHUNK DO BRASIL SINTER.ELETRO. LTDA </t>
  </si>
  <si>
    <t>1736/18</t>
  </si>
  <si>
    <t>357/18</t>
  </si>
  <si>
    <t>AQUISIÇÃO DE TRANSFORMADOR A SECO TRIFÁSICO 150 KVA</t>
  </si>
  <si>
    <t xml:space="preserve">07004797000144 - JUND-TRAFO TRANSFORMADORES ELETRICOS LTDA-EPP </t>
  </si>
  <si>
    <t>1743/18</t>
  </si>
  <si>
    <t>194/18</t>
  </si>
  <si>
    <t>GRAXA MOBILITH SHC 100</t>
  </si>
  <si>
    <t>1762/18</t>
  </si>
  <si>
    <t>319/18</t>
  </si>
  <si>
    <t>CORDOALHA TERMINAL COBRE ESTANHADO</t>
  </si>
  <si>
    <t xml:space="preserve">02942184000134 - _x001D_ FASTWELD INDUSTRIA E COMERCIO LTDA </t>
  </si>
  <si>
    <t>1872/18</t>
  </si>
  <si>
    <t>310/18</t>
  </si>
  <si>
    <t>CABO MISTO COBRE/AÇO</t>
  </si>
  <si>
    <t>03204800000112 - SNEC INDÚSTRIA E COMÉRCIO LTDA</t>
  </si>
  <si>
    <t>1873/18</t>
  </si>
  <si>
    <t>347/18</t>
  </si>
  <si>
    <t>CONJUNTO CALCA BLUSAO POLICLORETO PVC.</t>
  </si>
  <si>
    <t>1888/18</t>
  </si>
  <si>
    <t>344/18</t>
  </si>
  <si>
    <t>VALVULA DIRECIONAL 4WE6H27-51/24Z4 C/SOLENOIDE GU35-4-A514</t>
  </si>
  <si>
    <t>93861870000136 - RACISUL AUTOMAÇÃO LTDA</t>
  </si>
  <si>
    <t>1943/18</t>
  </si>
  <si>
    <t>CIRCUITO INTEGRADO MEMÓRIA FLASH</t>
  </si>
  <si>
    <t>09556361000193 - MEGAWATTI MATERIAIS ELÉTRICOS LTDA</t>
  </si>
  <si>
    <t>1963/18</t>
  </si>
  <si>
    <t>E-SOCIAL: DESMISTIFICANDO OS EVENTOS DE SST</t>
  </si>
  <si>
    <t>03775159000176 - SERVICO SOCIAL DA INDUSTRIA - SESI</t>
  </si>
  <si>
    <t>1984/17</t>
  </si>
  <si>
    <t>CASTANHA PARA FIO DE CONTADO</t>
  </si>
  <si>
    <t>57687527000153 - MEG ELETROMECANICA INDUSTRIA E COMERCIO LTDA</t>
  </si>
  <si>
    <t>2124/17</t>
  </si>
  <si>
    <t>158/18</t>
  </si>
  <si>
    <t>ELABORAÇÃO DO RELATÓRIO DE AUDITORIA AMBIENTAL E RELATÓRIO DE CONTROLE AMBIENTAL</t>
  </si>
  <si>
    <t>03775069000185 - SERVICO NACIONAL DE APRENDIZAGEM INDUSTRIAL SENAI</t>
  </si>
  <si>
    <t>2186/18</t>
  </si>
  <si>
    <t>AQUISIÇÃO DE VALE TRANSPORTE JANEIRO DE 2019</t>
  </si>
  <si>
    <t>2608/17</t>
  </si>
  <si>
    <t>182/18</t>
  </si>
  <si>
    <t>AQUISIÇÃO DE MEIAS CHAVES</t>
  </si>
  <si>
    <t>18697302000126 - RAILBRASIL FERROVIARIA E EQUIPAMENTOS LTDA</t>
  </si>
  <si>
    <t>2693/16</t>
  </si>
  <si>
    <t>255/17</t>
  </si>
  <si>
    <t>AQUISIÇÃO DE MATERIAL PARA REDE AÉREA</t>
  </si>
  <si>
    <t>08395819000107 - MODELAGEM NOVA INDÚSTRIA E COMÉRCIO DE FERAMENTAS LTDA</t>
  </si>
  <si>
    <t>13494690000124 - ARMATUREN SYSTEM INDÚSTRIA E COMÉRCIO LTDA</t>
  </si>
  <si>
    <t>21718970000105 - FASTRAIL EQUIPAMENTOS E COMPONENTES FERROVIARIOS EIRELI-EPP</t>
  </si>
  <si>
    <t>13991459000146 - BAZA DISTRIBUIDORA LTDA ME</t>
  </si>
  <si>
    <t>2973/17</t>
  </si>
  <si>
    <t>083/18</t>
  </si>
  <si>
    <t>SANFONA MATERIAL NITRÍLICA</t>
  </si>
  <si>
    <t xml:space="preserve">15148032000106 - ESC IND E COM DE ART. DE BORRACHA LTDA </t>
  </si>
  <si>
    <t>1679/18</t>
  </si>
  <si>
    <t>287/18</t>
  </si>
  <si>
    <t>CAME DE CONTATORES</t>
  </si>
  <si>
    <t>14005535000160 - KD PARTS COMERCIO DE COMPONENTES LTDA</t>
  </si>
  <si>
    <t>TOTAL 2018</t>
  </si>
  <si>
    <t>0859/18</t>
  </si>
  <si>
    <t>BATERIA LITHIUM 3V CR2032, TIPO MOEDA - 20X6X18 MM - MÍN. 2 ANOS VALIDADE - 0PORCENTO DE MERCÚRIO E CÁDMIO EM SUA COMPOSIÇÃO</t>
  </si>
  <si>
    <t>07960236000119 - PERATTO REVENDA DE SUPRIMENTOS DE INFORMÁTICA LTDA - ME</t>
  </si>
  <si>
    <t>09332476000102 - MDSUL COMERCIO DE PAPEIS LTDA</t>
  </si>
  <si>
    <t>88042000104 - MORBENE COMERCIO E REPRESENTACOES LTDA</t>
  </si>
  <si>
    <t xml:space="preserve">00079862000151 - ROCHAZARDO COM DISTRIBUICAO LTDA </t>
  </si>
  <si>
    <t>0552/18</t>
  </si>
  <si>
    <t>MATERIAIS DA SECHERON</t>
  </si>
  <si>
    <t>21753243000170 - SECHERON EQUIPAMENTOS FERROVIARIOS DO BRASIL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</si>
</sst>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  <numFmt numFmtId="165" formatCode="&quot;R$ &quot;#,##0.00_);\(&quot;R$ &quot;#,##0.00\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4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0">
    <xf numFmtId="0" fontId="0" fillId="0" borderId="0" xfId="0"/>
    <xf numFmtId="14" fontId="0" fillId="0" borderId="0" xfId="0" applyNumberFormat="1"/>
    <xf numFmtId="8" fontId="0" fillId="0" borderId="0" xfId="0" applyNumberFormat="1"/>
    <xf numFmtId="8" fontId="1" fillId="0" borderId="0" xfId="0" applyNumberFormat="1" applyFont="1"/>
    <xf numFmtId="0" fontId="1" fillId="0" borderId="0" xfId="0" applyFont="1" applyAlignment="1">
      <alignment horizontal="center" vertical="center"/>
    </xf>
    <xf numFmtId="0" fontId="0" fillId="0" borderId="0" xfId="0" applyFont="1"/>
    <xf numFmtId="14" fontId="0" fillId="0" borderId="0" xfId="0" applyNumberFormat="1" applyFont="1"/>
    <xf numFmtId="8" fontId="0" fillId="0" borderId="0" xfId="0" applyNumberFormat="1" applyFont="1"/>
    <xf numFmtId="8" fontId="2" fillId="0" borderId="0" xfId="0" applyNumberFormat="1" applyFont="1"/>
    <xf numFmtId="8" fontId="4" fillId="0" borderId="0" xfId="0" applyNumberFormat="1" applyFont="1"/>
    <xf numFmtId="44" fontId="1" fillId="0" borderId="0" xfId="1" applyFont="1" applyAlignment="1">
      <alignment horizontal="center" vertical="center"/>
    </xf>
    <xf numFmtId="44" fontId="0" fillId="0" borderId="0" xfId="1" applyFont="1"/>
    <xf numFmtId="0" fontId="5" fillId="0" borderId="0" xfId="0" applyFont="1" applyAlignment="1">
      <alignment horizontal="center" vertical="center"/>
    </xf>
    <xf numFmtId="0" fontId="4" fillId="0" borderId="0" xfId="0" applyFont="1"/>
    <xf numFmtId="8" fontId="5" fillId="0" borderId="0" xfId="0" applyNumberFormat="1" applyFont="1"/>
    <xf numFmtId="0" fontId="1" fillId="0" borderId="0" xfId="0" applyFont="1"/>
    <xf numFmtId="44" fontId="1" fillId="0" borderId="0" xfId="1" applyFont="1"/>
    <xf numFmtId="164" fontId="0" fillId="0" borderId="0" xfId="1" applyNumberFormat="1" applyFont="1"/>
    <xf numFmtId="164" fontId="0" fillId="0" borderId="0" xfId="0" applyNumberFormat="1"/>
    <xf numFmtId="164" fontId="1" fillId="0" borderId="0" xfId="1" applyNumberFormat="1" applyFont="1"/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65" fontId="7" fillId="3" borderId="6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3" borderId="7" xfId="0" applyFont="1" applyFill="1" applyBorder="1" applyAlignment="1">
      <alignment vertical="center"/>
    </xf>
    <xf numFmtId="3" fontId="7" fillId="3" borderId="0" xfId="0" applyNumberFormat="1" applyFont="1" applyFill="1" applyBorder="1" applyAlignment="1">
      <alignment horizontal="center"/>
    </xf>
    <xf numFmtId="44" fontId="0" fillId="0" borderId="0" xfId="0" applyNumberFormat="1"/>
    <xf numFmtId="0" fontId="0" fillId="0" borderId="0" xfId="0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8" fontId="9" fillId="0" borderId="0" xfId="0" applyNumberFormat="1" applyFont="1"/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right"/>
    </xf>
    <xf numFmtId="14" fontId="0" fillId="0" borderId="0" xfId="0" applyNumberFormat="1" applyAlignment="1"/>
    <xf numFmtId="8" fontId="7" fillId="3" borderId="8" xfId="1" applyNumberFormat="1" applyFont="1" applyFill="1" applyBorder="1" applyAlignment="1">
      <alignment vertical="center"/>
    </xf>
    <xf numFmtId="44" fontId="7" fillId="3" borderId="8" xfId="1" applyFont="1" applyFill="1" applyBorder="1" applyAlignment="1">
      <alignment vertical="center"/>
    </xf>
    <xf numFmtId="164" fontId="7" fillId="3" borderId="8" xfId="1" applyNumberFormat="1" applyFont="1" applyFill="1" applyBorder="1" applyAlignment="1">
      <alignment vertical="center"/>
    </xf>
    <xf numFmtId="165" fontId="8" fillId="3" borderId="3" xfId="1" applyNumberFormat="1" applyFont="1" applyFill="1" applyBorder="1" applyAlignment="1">
      <alignment vertical="center"/>
    </xf>
    <xf numFmtId="0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10" fillId="0" borderId="0" xfId="0" applyFont="1" applyAlignment="1">
      <alignment horizontal="center"/>
    </xf>
    <xf numFmtId="0" fontId="10" fillId="0" borderId="0" xfId="0" applyFont="1"/>
    <xf numFmtId="44" fontId="10" fillId="0" borderId="0" xfId="0" applyNumberFormat="1" applyFont="1"/>
    <xf numFmtId="8" fontId="10" fillId="0" borderId="0" xfId="0" applyNumberFormat="1" applyFont="1"/>
    <xf numFmtId="8" fontId="11" fillId="0" borderId="0" xfId="0" applyNumberFormat="1" applyFont="1"/>
    <xf numFmtId="164" fontId="10" fillId="0" borderId="0" xfId="0" applyNumberFormat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opLeftCell="B1" zoomScale="80" zoomScaleNormal="80" workbookViewId="0">
      <pane ySplit="1" topLeftCell="A17" activePane="bottomLeft" state="frozen"/>
      <selection pane="bottomLeft" activeCell="K43" sqref="K43"/>
    </sheetView>
  </sheetViews>
  <sheetFormatPr defaultColWidth="15.140625" defaultRowHeight="15" x14ac:dyDescent="0.25"/>
  <cols>
    <col min="1" max="1" width="16" bestFit="1" customWidth="1"/>
    <col min="2" max="2" width="20.28515625" bestFit="1" customWidth="1"/>
    <col min="3" max="3" width="13.7109375" bestFit="1" customWidth="1"/>
    <col min="4" max="4" width="16.7109375" bestFit="1" customWidth="1"/>
    <col min="5" max="5" width="56.7109375" style="13" customWidth="1"/>
    <col min="6" max="6" width="14" style="32" customWidth="1"/>
    <col min="7" max="7" width="22.85546875" bestFit="1" customWidth="1"/>
    <col min="8" max="8" width="71.28515625" customWidth="1"/>
    <col min="9" max="9" width="16.28515625" bestFit="1" customWidth="1"/>
    <col min="10" max="10" width="20.7109375" bestFit="1" customWidth="1"/>
    <col min="11" max="11" width="17" style="11" bestFit="1" customWidth="1"/>
  </cols>
  <sheetData>
    <row r="1" spans="1:11" s="4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12" t="s">
        <v>4</v>
      </c>
      <c r="F1" s="31" t="s">
        <v>759</v>
      </c>
      <c r="G1" s="4" t="s">
        <v>5</v>
      </c>
      <c r="H1" s="4" t="s">
        <v>6</v>
      </c>
      <c r="I1" s="4" t="s">
        <v>7</v>
      </c>
      <c r="J1" s="4" t="s">
        <v>8</v>
      </c>
      <c r="K1" s="10"/>
    </row>
    <row r="2" spans="1:11" s="5" customFormat="1" x14ac:dyDescent="0.25">
      <c r="A2" t="s">
        <v>34</v>
      </c>
      <c r="B2" s="2" t="s">
        <v>10</v>
      </c>
      <c r="C2" s="1">
        <v>42888</v>
      </c>
      <c r="D2" s="1">
        <v>43116</v>
      </c>
      <c r="E2" s="9" t="s">
        <v>35</v>
      </c>
      <c r="F2" s="32">
        <v>1</v>
      </c>
      <c r="G2" t="s">
        <v>93</v>
      </c>
      <c r="H2" t="s">
        <v>36</v>
      </c>
      <c r="I2" t="s">
        <v>14</v>
      </c>
      <c r="J2" s="2">
        <v>1719</v>
      </c>
      <c r="K2" s="11"/>
    </row>
    <row r="3" spans="1:11" x14ac:dyDescent="0.25">
      <c r="A3" s="5" t="s">
        <v>42</v>
      </c>
      <c r="B3" s="5" t="s">
        <v>10</v>
      </c>
      <c r="C3" s="6">
        <v>42914</v>
      </c>
      <c r="D3" s="6">
        <v>43123</v>
      </c>
      <c r="E3" s="9" t="s">
        <v>43</v>
      </c>
      <c r="F3" s="32">
        <v>2</v>
      </c>
      <c r="G3" t="s">
        <v>93</v>
      </c>
      <c r="H3" t="s">
        <v>44</v>
      </c>
      <c r="I3" t="s">
        <v>14</v>
      </c>
      <c r="J3" s="2">
        <v>5166</v>
      </c>
    </row>
    <row r="4" spans="1:11" x14ac:dyDescent="0.25">
      <c r="A4" t="s">
        <v>54</v>
      </c>
      <c r="B4" s="2" t="s">
        <v>10</v>
      </c>
      <c r="C4" s="1">
        <v>42958</v>
      </c>
      <c r="D4" s="1">
        <v>43103</v>
      </c>
      <c r="E4" s="9" t="s">
        <v>55</v>
      </c>
      <c r="F4" s="32">
        <v>3</v>
      </c>
      <c r="G4" t="s">
        <v>93</v>
      </c>
      <c r="H4" t="s">
        <v>56</v>
      </c>
      <c r="I4" t="s">
        <v>29</v>
      </c>
      <c r="J4" s="2">
        <v>1347.5</v>
      </c>
    </row>
    <row r="5" spans="1:11" x14ac:dyDescent="0.25">
      <c r="A5" t="s">
        <v>57</v>
      </c>
      <c r="B5" s="2" t="s">
        <v>10</v>
      </c>
      <c r="C5" s="1">
        <v>42961</v>
      </c>
      <c r="D5" s="1">
        <v>43130</v>
      </c>
      <c r="E5" s="9" t="s">
        <v>58</v>
      </c>
      <c r="F5" s="32">
        <v>4</v>
      </c>
      <c r="G5" t="s">
        <v>93</v>
      </c>
      <c r="H5" t="s">
        <v>59</v>
      </c>
      <c r="I5" t="s">
        <v>14</v>
      </c>
      <c r="J5" s="2">
        <v>990</v>
      </c>
    </row>
    <row r="6" spans="1:11" x14ac:dyDescent="0.25">
      <c r="A6" t="s">
        <v>57</v>
      </c>
      <c r="B6" s="2" t="s">
        <v>10</v>
      </c>
      <c r="C6" s="1">
        <v>42961</v>
      </c>
      <c r="D6" s="1">
        <v>43130</v>
      </c>
      <c r="E6" s="9" t="s">
        <v>58</v>
      </c>
      <c r="F6" s="32">
        <v>5</v>
      </c>
      <c r="G6" t="s">
        <v>93</v>
      </c>
      <c r="H6" t="s">
        <v>60</v>
      </c>
      <c r="I6" t="s">
        <v>14</v>
      </c>
      <c r="J6" s="2">
        <v>1004.49</v>
      </c>
    </row>
    <row r="7" spans="1:11" x14ac:dyDescent="0.25">
      <c r="A7" t="s">
        <v>61</v>
      </c>
      <c r="B7" s="2" t="s">
        <v>10</v>
      </c>
      <c r="C7" s="1">
        <v>42964</v>
      </c>
      <c r="D7" s="1">
        <v>43104</v>
      </c>
      <c r="E7" s="9" t="s">
        <v>62</v>
      </c>
      <c r="F7" s="32">
        <v>6</v>
      </c>
      <c r="G7" t="s">
        <v>93</v>
      </c>
      <c r="H7" t="s">
        <v>63</v>
      </c>
      <c r="I7" t="s">
        <v>14</v>
      </c>
      <c r="J7" s="2">
        <v>520</v>
      </c>
    </row>
    <row r="8" spans="1:11" x14ac:dyDescent="0.25">
      <c r="A8" t="s">
        <v>64</v>
      </c>
      <c r="B8" s="2" t="s">
        <v>10</v>
      </c>
      <c r="C8" s="1">
        <v>42600</v>
      </c>
      <c r="D8" s="1">
        <v>43103</v>
      </c>
      <c r="E8" s="9" t="s">
        <v>65</v>
      </c>
      <c r="F8" s="32">
        <v>7</v>
      </c>
      <c r="G8" t="s">
        <v>93</v>
      </c>
      <c r="H8" t="s">
        <v>66</v>
      </c>
      <c r="I8" t="s">
        <v>29</v>
      </c>
      <c r="J8" s="2">
        <v>2950</v>
      </c>
    </row>
    <row r="9" spans="1:11" x14ac:dyDescent="0.25">
      <c r="A9" t="s">
        <v>74</v>
      </c>
      <c r="B9" s="2" t="s">
        <v>10</v>
      </c>
      <c r="C9" s="1">
        <v>43012</v>
      </c>
      <c r="D9" s="1">
        <v>43108</v>
      </c>
      <c r="E9" s="9" t="s">
        <v>75</v>
      </c>
      <c r="F9" s="32">
        <v>8</v>
      </c>
      <c r="G9" t="s">
        <v>93</v>
      </c>
      <c r="H9" t="s">
        <v>76</v>
      </c>
      <c r="I9" t="s">
        <v>14</v>
      </c>
      <c r="J9" s="2">
        <v>7080</v>
      </c>
    </row>
    <row r="10" spans="1:11" x14ac:dyDescent="0.25">
      <c r="A10" t="s">
        <v>77</v>
      </c>
      <c r="B10" s="2" t="s">
        <v>10</v>
      </c>
      <c r="C10" s="1">
        <v>43038</v>
      </c>
      <c r="D10" s="1">
        <v>43123</v>
      </c>
      <c r="E10" s="9" t="s">
        <v>78</v>
      </c>
      <c r="F10" s="32">
        <v>9</v>
      </c>
      <c r="G10" t="s">
        <v>93</v>
      </c>
      <c r="H10" t="s">
        <v>79</v>
      </c>
      <c r="I10" t="s">
        <v>14</v>
      </c>
      <c r="J10" s="2">
        <v>5870</v>
      </c>
    </row>
    <row r="11" spans="1:11" x14ac:dyDescent="0.25">
      <c r="B11" s="2"/>
      <c r="C11" s="1"/>
      <c r="D11" s="1"/>
      <c r="E11" s="9"/>
      <c r="J11" s="8">
        <f>SUM(J2:J10)</f>
        <v>26646.989999999998</v>
      </c>
      <c r="K11" s="11" t="s">
        <v>143</v>
      </c>
    </row>
    <row r="12" spans="1:11" x14ac:dyDescent="0.25">
      <c r="B12" s="2"/>
      <c r="C12" s="1"/>
      <c r="D12" s="1"/>
      <c r="E12" s="9"/>
      <c r="J12" s="8"/>
    </row>
    <row r="13" spans="1:11" x14ac:dyDescent="0.25">
      <c r="A13" t="s">
        <v>45</v>
      </c>
      <c r="B13" s="2" t="s">
        <v>46</v>
      </c>
      <c r="C13" s="1">
        <v>42919</v>
      </c>
      <c r="D13" s="1">
        <v>43103</v>
      </c>
      <c r="E13" s="9" t="s">
        <v>47</v>
      </c>
      <c r="F13" s="32">
        <v>1</v>
      </c>
      <c r="G13" t="s">
        <v>37</v>
      </c>
      <c r="H13" t="s">
        <v>48</v>
      </c>
      <c r="I13" t="s">
        <v>14</v>
      </c>
      <c r="J13" s="2">
        <v>2950</v>
      </c>
    </row>
    <row r="14" spans="1:11" x14ac:dyDescent="0.25">
      <c r="A14" t="s">
        <v>67</v>
      </c>
      <c r="B14" s="2" t="s">
        <v>68</v>
      </c>
      <c r="C14" s="1">
        <v>42982</v>
      </c>
      <c r="D14" s="1">
        <v>43103</v>
      </c>
      <c r="E14" s="9" t="s">
        <v>69</v>
      </c>
      <c r="F14" s="32">
        <v>2</v>
      </c>
      <c r="G14" t="s">
        <v>37</v>
      </c>
      <c r="H14" t="s">
        <v>70</v>
      </c>
      <c r="I14" t="s">
        <v>14</v>
      </c>
      <c r="J14" s="2">
        <v>1071</v>
      </c>
    </row>
    <row r="15" spans="1:11" x14ac:dyDescent="0.25">
      <c r="A15" t="s">
        <v>71</v>
      </c>
      <c r="B15" s="2" t="s">
        <v>10</v>
      </c>
      <c r="C15" s="1">
        <v>42984</v>
      </c>
      <c r="D15" s="1">
        <v>43103</v>
      </c>
      <c r="E15" s="9" t="s">
        <v>72</v>
      </c>
      <c r="F15" s="32">
        <v>3</v>
      </c>
      <c r="G15" t="s">
        <v>37</v>
      </c>
      <c r="H15" t="s">
        <v>73</v>
      </c>
      <c r="I15" t="s">
        <v>14</v>
      </c>
      <c r="J15" s="2">
        <v>2240</v>
      </c>
    </row>
    <row r="16" spans="1:11" x14ac:dyDescent="0.25">
      <c r="B16" s="2"/>
      <c r="C16" s="1"/>
      <c r="D16" s="1"/>
      <c r="E16" s="9"/>
      <c r="J16" s="8">
        <f>SUM(J13:J15)</f>
        <v>6261</v>
      </c>
      <c r="K16" s="11" t="s">
        <v>143</v>
      </c>
    </row>
    <row r="17" spans="1:11" x14ac:dyDescent="0.25">
      <c r="B17" s="2"/>
      <c r="C17" s="1"/>
      <c r="D17" s="1"/>
      <c r="E17" s="9"/>
      <c r="J17" s="8"/>
    </row>
    <row r="18" spans="1:11" x14ac:dyDescent="0.25">
      <c r="A18" t="s">
        <v>9</v>
      </c>
      <c r="B18" s="2" t="s">
        <v>10</v>
      </c>
      <c r="C18" s="1">
        <v>43108</v>
      </c>
      <c r="D18" s="1">
        <v>43115</v>
      </c>
      <c r="E18" s="9" t="s">
        <v>11</v>
      </c>
      <c r="F18" s="46">
        <v>1</v>
      </c>
      <c r="G18" s="5" t="s">
        <v>12</v>
      </c>
      <c r="H18" s="5" t="s">
        <v>13</v>
      </c>
      <c r="I18" s="5" t="s">
        <v>14</v>
      </c>
      <c r="J18" s="7">
        <v>360.8</v>
      </c>
    </row>
    <row r="19" spans="1:11" x14ac:dyDescent="0.25">
      <c r="A19" t="s">
        <v>9</v>
      </c>
      <c r="B19" s="2" t="s">
        <v>10</v>
      </c>
      <c r="C19" s="1">
        <v>43108</v>
      </c>
      <c r="D19" s="1">
        <v>43115</v>
      </c>
      <c r="E19" s="9" t="s">
        <v>11</v>
      </c>
      <c r="F19" s="47"/>
      <c r="G19" t="s">
        <v>12</v>
      </c>
      <c r="H19" t="s">
        <v>15</v>
      </c>
      <c r="I19" t="s">
        <v>14</v>
      </c>
      <c r="J19" s="2">
        <v>1642.5</v>
      </c>
    </row>
    <row r="20" spans="1:11" x14ac:dyDescent="0.25">
      <c r="A20" t="s">
        <v>9</v>
      </c>
      <c r="B20" s="2" t="s">
        <v>10</v>
      </c>
      <c r="C20" s="1">
        <v>43108</v>
      </c>
      <c r="D20" s="1">
        <v>43115</v>
      </c>
      <c r="E20" s="9" t="s">
        <v>11</v>
      </c>
      <c r="F20" s="47"/>
      <c r="G20" t="s">
        <v>12</v>
      </c>
      <c r="H20" t="s">
        <v>16</v>
      </c>
      <c r="I20" t="s">
        <v>14</v>
      </c>
      <c r="J20" s="2">
        <v>651</v>
      </c>
    </row>
    <row r="21" spans="1:11" x14ac:dyDescent="0.25">
      <c r="A21" t="s">
        <v>9</v>
      </c>
      <c r="B21" s="2" t="s">
        <v>10</v>
      </c>
      <c r="C21" s="1">
        <v>43108</v>
      </c>
      <c r="D21" s="1">
        <v>43115</v>
      </c>
      <c r="E21" s="9" t="s">
        <v>11</v>
      </c>
      <c r="F21" s="47"/>
      <c r="G21" t="s">
        <v>12</v>
      </c>
      <c r="H21" t="s">
        <v>17</v>
      </c>
      <c r="I21" t="s">
        <v>14</v>
      </c>
      <c r="J21" s="2">
        <v>1307.5</v>
      </c>
    </row>
    <row r="22" spans="1:11" x14ac:dyDescent="0.25">
      <c r="A22" t="s">
        <v>9</v>
      </c>
      <c r="B22" s="2" t="s">
        <v>10</v>
      </c>
      <c r="C22" s="1">
        <v>43108</v>
      </c>
      <c r="D22" s="1">
        <v>43115</v>
      </c>
      <c r="E22" s="9" t="s">
        <v>11</v>
      </c>
      <c r="F22" s="47"/>
      <c r="G22" t="s">
        <v>12</v>
      </c>
      <c r="H22" t="s">
        <v>18</v>
      </c>
      <c r="I22" t="s">
        <v>14</v>
      </c>
      <c r="J22" s="2">
        <v>2800</v>
      </c>
    </row>
    <row r="23" spans="1:11" x14ac:dyDescent="0.25">
      <c r="A23" t="s">
        <v>9</v>
      </c>
      <c r="B23" s="2" t="s">
        <v>10</v>
      </c>
      <c r="C23" s="1">
        <v>43108</v>
      </c>
      <c r="D23" s="1">
        <v>43115</v>
      </c>
      <c r="E23" s="9" t="s">
        <v>11</v>
      </c>
      <c r="F23" s="47"/>
      <c r="G23" t="s">
        <v>12</v>
      </c>
      <c r="H23" t="s">
        <v>19</v>
      </c>
      <c r="I23" t="s">
        <v>14</v>
      </c>
      <c r="J23" s="2">
        <v>1375</v>
      </c>
    </row>
    <row r="24" spans="1:11" x14ac:dyDescent="0.25">
      <c r="A24" t="s">
        <v>9</v>
      </c>
      <c r="B24" s="2" t="s">
        <v>10</v>
      </c>
      <c r="C24" s="1">
        <v>43108</v>
      </c>
      <c r="D24" s="1">
        <v>43115</v>
      </c>
      <c r="E24" s="9" t="s">
        <v>11</v>
      </c>
      <c r="F24" s="47"/>
      <c r="G24" t="s">
        <v>12</v>
      </c>
      <c r="H24" t="s">
        <v>20</v>
      </c>
      <c r="I24" t="s">
        <v>14</v>
      </c>
      <c r="J24" s="2">
        <v>3082.5</v>
      </c>
    </row>
    <row r="25" spans="1:11" x14ac:dyDescent="0.25">
      <c r="A25" t="s">
        <v>9</v>
      </c>
      <c r="B25" s="2" t="s">
        <v>10</v>
      </c>
      <c r="C25" s="1">
        <v>43108</v>
      </c>
      <c r="D25" s="1">
        <v>43115</v>
      </c>
      <c r="E25" s="9" t="s">
        <v>11</v>
      </c>
      <c r="F25" s="47"/>
      <c r="G25" t="s">
        <v>12</v>
      </c>
      <c r="H25" t="s">
        <v>21</v>
      </c>
      <c r="I25" t="s">
        <v>14</v>
      </c>
      <c r="J25" s="2">
        <v>537.5</v>
      </c>
    </row>
    <row r="26" spans="1:11" x14ac:dyDescent="0.25">
      <c r="A26" t="s">
        <v>9</v>
      </c>
      <c r="B26" s="2" t="s">
        <v>10</v>
      </c>
      <c r="C26" s="1">
        <v>43108</v>
      </c>
      <c r="D26" s="1">
        <v>43115</v>
      </c>
      <c r="E26" s="9" t="s">
        <v>11</v>
      </c>
      <c r="F26" s="47"/>
      <c r="G26" t="s">
        <v>12</v>
      </c>
      <c r="H26" t="s">
        <v>22</v>
      </c>
      <c r="I26" t="s">
        <v>14</v>
      </c>
      <c r="J26" s="2">
        <v>200</v>
      </c>
    </row>
    <row r="27" spans="1:11" x14ac:dyDescent="0.25">
      <c r="A27" t="s">
        <v>9</v>
      </c>
      <c r="B27" s="2" t="s">
        <v>10</v>
      </c>
      <c r="C27" s="1">
        <v>43108</v>
      </c>
      <c r="D27" s="1">
        <v>43115</v>
      </c>
      <c r="E27" s="9" t="s">
        <v>11</v>
      </c>
      <c r="F27" s="47"/>
      <c r="G27" t="s">
        <v>12</v>
      </c>
      <c r="H27" s="2" t="s">
        <v>23</v>
      </c>
      <c r="I27" t="s">
        <v>14</v>
      </c>
      <c r="J27" s="2">
        <v>2730</v>
      </c>
    </row>
    <row r="28" spans="1:11" x14ac:dyDescent="0.25">
      <c r="A28" t="s">
        <v>87</v>
      </c>
      <c r="B28" s="2" t="s">
        <v>10</v>
      </c>
      <c r="C28" s="1">
        <v>43060</v>
      </c>
      <c r="D28" s="1">
        <v>43119</v>
      </c>
      <c r="E28" s="9" t="s">
        <v>88</v>
      </c>
      <c r="F28" s="32">
        <v>2</v>
      </c>
      <c r="G28" t="s">
        <v>12</v>
      </c>
      <c r="H28" t="s">
        <v>89</v>
      </c>
      <c r="I28" t="s">
        <v>14</v>
      </c>
      <c r="J28" s="2">
        <v>442.8</v>
      </c>
    </row>
    <row r="29" spans="1:11" x14ac:dyDescent="0.25">
      <c r="A29" t="s">
        <v>90</v>
      </c>
      <c r="B29" s="2" t="s">
        <v>10</v>
      </c>
      <c r="C29" s="1">
        <v>43060</v>
      </c>
      <c r="D29" s="1">
        <v>43124</v>
      </c>
      <c r="E29" s="9" t="s">
        <v>91</v>
      </c>
      <c r="F29" s="32">
        <v>3</v>
      </c>
      <c r="G29" t="s">
        <v>12</v>
      </c>
      <c r="H29" t="s">
        <v>92</v>
      </c>
      <c r="I29" t="s">
        <v>14</v>
      </c>
      <c r="J29" s="2">
        <v>249.6</v>
      </c>
    </row>
    <row r="30" spans="1:11" x14ac:dyDescent="0.25">
      <c r="B30" s="2"/>
      <c r="C30" s="1"/>
      <c r="D30" s="1"/>
      <c r="E30" s="9"/>
      <c r="J30" s="8">
        <f>SUM(J18:J29)</f>
        <v>15379.199999999999</v>
      </c>
      <c r="K30" s="11" t="s">
        <v>143</v>
      </c>
    </row>
    <row r="31" spans="1:11" x14ac:dyDescent="0.25">
      <c r="B31" s="2"/>
      <c r="C31" s="1"/>
      <c r="D31" s="1"/>
      <c r="E31" s="9"/>
      <c r="J31" s="2"/>
    </row>
    <row r="32" spans="1:11" x14ac:dyDescent="0.25">
      <c r="A32" t="s">
        <v>49</v>
      </c>
      <c r="B32" s="2" t="s">
        <v>50</v>
      </c>
      <c r="C32" s="1">
        <v>42926</v>
      </c>
      <c r="D32" s="1">
        <v>43102</v>
      </c>
      <c r="E32" s="9" t="s">
        <v>51</v>
      </c>
      <c r="F32" s="32">
        <v>1</v>
      </c>
      <c r="G32" t="s">
        <v>52</v>
      </c>
      <c r="H32" t="s">
        <v>53</v>
      </c>
      <c r="I32" t="s">
        <v>14</v>
      </c>
      <c r="J32" s="2">
        <v>858466.08</v>
      </c>
    </row>
    <row r="33" spans="1:11" x14ac:dyDescent="0.25">
      <c r="A33" t="s">
        <v>83</v>
      </c>
      <c r="B33" s="2" t="s">
        <v>84</v>
      </c>
      <c r="C33" s="1">
        <v>43055</v>
      </c>
      <c r="D33" s="1">
        <v>43123</v>
      </c>
      <c r="E33" s="9" t="s">
        <v>85</v>
      </c>
      <c r="F33" s="32">
        <v>2</v>
      </c>
      <c r="G33" t="s">
        <v>52</v>
      </c>
      <c r="H33" t="s">
        <v>86</v>
      </c>
      <c r="I33" t="s">
        <v>14</v>
      </c>
      <c r="J33" s="2">
        <v>1245000</v>
      </c>
    </row>
    <row r="34" spans="1:11" x14ac:dyDescent="0.25">
      <c r="B34" s="2"/>
      <c r="C34" s="1"/>
      <c r="D34" s="1"/>
      <c r="E34" s="9"/>
      <c r="J34" s="8">
        <f>SUM(J32:J33)</f>
        <v>2103466.08</v>
      </c>
      <c r="K34" s="11" t="s">
        <v>143</v>
      </c>
    </row>
    <row r="35" spans="1:11" x14ac:dyDescent="0.25">
      <c r="B35" s="2"/>
      <c r="C35" s="1"/>
      <c r="D35" s="1"/>
      <c r="E35" s="9"/>
      <c r="J35" s="8"/>
    </row>
    <row r="36" spans="1:11" x14ac:dyDescent="0.25">
      <c r="A36" t="s">
        <v>24</v>
      </c>
      <c r="B36" s="2" t="s">
        <v>25</v>
      </c>
      <c r="C36" s="1">
        <v>42766</v>
      </c>
      <c r="D36" s="1">
        <v>43129</v>
      </c>
      <c r="E36" s="9" t="s">
        <v>26</v>
      </c>
      <c r="F36" s="32">
        <v>1</v>
      </c>
      <c r="G36" t="s">
        <v>27</v>
      </c>
      <c r="H36" t="s">
        <v>28</v>
      </c>
      <c r="I36" t="s">
        <v>29</v>
      </c>
      <c r="J36" s="2">
        <v>45900</v>
      </c>
    </row>
    <row r="37" spans="1:11" x14ac:dyDescent="0.25">
      <c r="A37" t="s">
        <v>30</v>
      </c>
      <c r="B37" s="2" t="s">
        <v>31</v>
      </c>
      <c r="C37" s="1">
        <v>42419</v>
      </c>
      <c r="D37" s="1">
        <v>43102</v>
      </c>
      <c r="E37" s="9" t="s">
        <v>32</v>
      </c>
      <c r="F37" s="32">
        <v>2</v>
      </c>
      <c r="G37" t="s">
        <v>27</v>
      </c>
      <c r="H37" t="s">
        <v>33</v>
      </c>
      <c r="I37" t="s">
        <v>14</v>
      </c>
      <c r="J37" s="2">
        <v>900</v>
      </c>
    </row>
    <row r="38" spans="1:11" x14ac:dyDescent="0.25">
      <c r="A38" t="s">
        <v>38</v>
      </c>
      <c r="B38" s="2" t="s">
        <v>39</v>
      </c>
      <c r="C38" s="1">
        <v>42740</v>
      </c>
      <c r="D38" s="1">
        <v>43105</v>
      </c>
      <c r="E38" s="9" t="s">
        <v>40</v>
      </c>
      <c r="F38" s="32">
        <v>3</v>
      </c>
      <c r="G38" t="s">
        <v>27</v>
      </c>
      <c r="H38" t="s">
        <v>41</v>
      </c>
      <c r="I38" t="s">
        <v>29</v>
      </c>
      <c r="J38" s="2">
        <v>424768.37</v>
      </c>
    </row>
    <row r="39" spans="1:11" x14ac:dyDescent="0.25">
      <c r="A39" t="s">
        <v>94</v>
      </c>
      <c r="B39" s="2" t="s">
        <v>95</v>
      </c>
      <c r="C39" s="1">
        <v>42612</v>
      </c>
      <c r="D39" s="1">
        <v>43116</v>
      </c>
      <c r="E39" s="9" t="s">
        <v>96</v>
      </c>
      <c r="F39" s="32">
        <v>4</v>
      </c>
      <c r="G39" t="s">
        <v>27</v>
      </c>
      <c r="H39" t="s">
        <v>97</v>
      </c>
      <c r="I39" t="s">
        <v>29</v>
      </c>
      <c r="J39" s="2">
        <v>35000</v>
      </c>
    </row>
    <row r="40" spans="1:11" x14ac:dyDescent="0.25">
      <c r="A40" t="s">
        <v>80</v>
      </c>
      <c r="B40" s="2" t="s">
        <v>10</v>
      </c>
      <c r="C40" s="1">
        <v>43039</v>
      </c>
      <c r="D40" s="1">
        <v>43124</v>
      </c>
      <c r="E40" s="9" t="s">
        <v>81</v>
      </c>
      <c r="F40" s="32">
        <v>5</v>
      </c>
      <c r="G40" t="s">
        <v>27</v>
      </c>
      <c r="H40" t="s">
        <v>82</v>
      </c>
      <c r="I40" t="s">
        <v>14</v>
      </c>
      <c r="J40" s="2">
        <v>50845</v>
      </c>
    </row>
    <row r="41" spans="1:11" x14ac:dyDescent="0.25">
      <c r="B41" s="2"/>
      <c r="E41" s="9"/>
      <c r="J41" s="8">
        <f>SUM(J36:J40)</f>
        <v>557413.37</v>
      </c>
    </row>
    <row r="42" spans="1:11" x14ac:dyDescent="0.25">
      <c r="B42" s="2"/>
      <c r="E42" s="9"/>
    </row>
    <row r="43" spans="1:11" x14ac:dyDescent="0.25">
      <c r="B43" s="2"/>
      <c r="E43" s="9"/>
      <c r="J43" s="3">
        <f>SUM(J41,J34,J30,J16,J11)</f>
        <v>2709166.6400000006</v>
      </c>
    </row>
    <row r="44" spans="1:11" x14ac:dyDescent="0.25">
      <c r="B44" s="2"/>
      <c r="E44" s="9"/>
      <c r="H44" s="2"/>
      <c r="J44" s="2">
        <f>J43-K43</f>
        <v>2709166.6400000006</v>
      </c>
      <c r="K44" s="11" t="s">
        <v>98</v>
      </c>
    </row>
    <row r="45" spans="1:11" x14ac:dyDescent="0.25">
      <c r="B45" s="2"/>
    </row>
    <row r="46" spans="1:11" x14ac:dyDescent="0.25">
      <c r="B46" s="2"/>
      <c r="E46" s="14"/>
      <c r="F46" s="31"/>
      <c r="I46" t="s">
        <v>14</v>
      </c>
      <c r="J46" s="17">
        <f>SUM(J2:J3,J5:J7,J9:J10,J13:J15,J18:J29,J31:J33,J37,J40)</f>
        <v>2199200.77</v>
      </c>
    </row>
    <row r="47" spans="1:11" x14ac:dyDescent="0.25">
      <c r="I47" t="s">
        <v>29</v>
      </c>
      <c r="J47" s="17">
        <f>SUM(J4,J8,J36,J38:J39)</f>
        <v>509965.87</v>
      </c>
    </row>
  </sheetData>
  <autoFilter ref="A1:J41"/>
  <sortState ref="A2:J33">
    <sortCondition ref="G2:G33"/>
  </sortState>
  <mergeCells count="1">
    <mergeCell ref="F18:F2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zoomScale="80" zoomScaleNormal="80" workbookViewId="0">
      <pane ySplit="1" topLeftCell="A35" activePane="bottomLeft" state="frozen"/>
      <selection activeCell="B1" sqref="B1"/>
      <selection pane="bottomLeft" activeCell="J57" sqref="J57"/>
    </sheetView>
  </sheetViews>
  <sheetFormatPr defaultRowHeight="15" x14ac:dyDescent="0.25"/>
  <cols>
    <col min="1" max="1" width="17.42578125" bestFit="1" customWidth="1"/>
    <col min="2" max="2" width="22.42578125" bestFit="1" customWidth="1"/>
    <col min="3" max="3" width="15" bestFit="1" customWidth="1"/>
    <col min="4" max="4" width="18.140625" bestFit="1" customWidth="1"/>
    <col min="5" max="5" width="40.7109375" customWidth="1"/>
    <col min="6" max="6" width="15.5703125" style="23" customWidth="1"/>
    <col min="7" max="7" width="25.85546875" bestFit="1" customWidth="1"/>
    <col min="8" max="8" width="70" customWidth="1"/>
    <col min="9" max="9" width="17.85546875" bestFit="1" customWidth="1"/>
    <col min="10" max="10" width="22.28515625" bestFit="1" customWidth="1"/>
  </cols>
  <sheetData>
    <row r="1" spans="1:10" s="4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36" t="s">
        <v>759</v>
      </c>
      <c r="G1" s="4" t="s">
        <v>5</v>
      </c>
      <c r="H1" s="4" t="s">
        <v>6</v>
      </c>
      <c r="I1" s="4" t="s">
        <v>7</v>
      </c>
      <c r="J1" s="4" t="s">
        <v>8</v>
      </c>
    </row>
    <row r="2" spans="1:10" x14ac:dyDescent="0.25">
      <c r="A2" t="s">
        <v>903</v>
      </c>
      <c r="B2" t="s">
        <v>10</v>
      </c>
      <c r="C2" s="1">
        <v>43166</v>
      </c>
      <c r="D2" s="1">
        <v>43381</v>
      </c>
      <c r="E2" t="s">
        <v>1001</v>
      </c>
      <c r="F2" s="23">
        <v>1</v>
      </c>
      <c r="G2" t="s">
        <v>93</v>
      </c>
      <c r="H2" t="s">
        <v>1002</v>
      </c>
      <c r="I2" t="s">
        <v>29</v>
      </c>
      <c r="J2" s="2">
        <v>693.02</v>
      </c>
    </row>
    <row r="3" spans="1:10" x14ac:dyDescent="0.25">
      <c r="A3" t="s">
        <v>996</v>
      </c>
      <c r="B3" t="s">
        <v>10</v>
      </c>
      <c r="C3" s="1">
        <v>42852</v>
      </c>
      <c r="D3" s="1">
        <v>43384</v>
      </c>
      <c r="E3" t="s">
        <v>1008</v>
      </c>
      <c r="F3" s="23">
        <v>2</v>
      </c>
      <c r="G3" t="s">
        <v>93</v>
      </c>
      <c r="H3" t="s">
        <v>1009</v>
      </c>
      <c r="I3" t="s">
        <v>14</v>
      </c>
      <c r="J3" s="2">
        <v>29847</v>
      </c>
    </row>
    <row r="4" spans="1:10" x14ac:dyDescent="0.25">
      <c r="A4" t="s">
        <v>1000</v>
      </c>
      <c r="B4" t="s">
        <v>10</v>
      </c>
      <c r="C4" s="1">
        <v>43269</v>
      </c>
      <c r="D4" s="1">
        <v>43378</v>
      </c>
      <c r="E4" t="s">
        <v>927</v>
      </c>
      <c r="F4" s="23">
        <v>3</v>
      </c>
      <c r="G4" t="s">
        <v>93</v>
      </c>
      <c r="H4" t="s">
        <v>1010</v>
      </c>
      <c r="I4" t="s">
        <v>29</v>
      </c>
      <c r="J4" s="2">
        <v>219.9</v>
      </c>
    </row>
    <row r="5" spans="1:10" x14ac:dyDescent="0.25">
      <c r="A5" t="s">
        <v>1003</v>
      </c>
      <c r="B5" t="s">
        <v>10</v>
      </c>
      <c r="C5" s="1">
        <v>43269</v>
      </c>
      <c r="D5" s="1">
        <v>43378</v>
      </c>
      <c r="E5" t="s">
        <v>927</v>
      </c>
      <c r="F5" s="23">
        <v>4</v>
      </c>
      <c r="G5" t="s">
        <v>93</v>
      </c>
      <c r="H5" t="s">
        <v>1010</v>
      </c>
      <c r="I5" t="s">
        <v>29</v>
      </c>
      <c r="J5" s="2">
        <v>667.6</v>
      </c>
    </row>
    <row r="6" spans="1:10" x14ac:dyDescent="0.25">
      <c r="A6" t="s">
        <v>1007</v>
      </c>
      <c r="B6" t="s">
        <v>10</v>
      </c>
      <c r="C6" s="1">
        <v>43284</v>
      </c>
      <c r="D6" s="1">
        <v>43378</v>
      </c>
      <c r="E6" t="s">
        <v>1012</v>
      </c>
      <c r="F6" s="23">
        <v>5</v>
      </c>
      <c r="G6" t="s">
        <v>93</v>
      </c>
      <c r="H6" t="s">
        <v>1013</v>
      </c>
      <c r="I6" t="s">
        <v>14</v>
      </c>
      <c r="J6" s="2">
        <v>3000</v>
      </c>
    </row>
    <row r="7" spans="1:10" x14ac:dyDescent="0.25">
      <c r="A7" t="s">
        <v>926</v>
      </c>
      <c r="B7" t="s">
        <v>10</v>
      </c>
      <c r="C7" s="1">
        <v>43284</v>
      </c>
      <c r="D7" s="1">
        <v>43392</v>
      </c>
      <c r="E7" t="s">
        <v>1015</v>
      </c>
      <c r="F7" s="23">
        <v>6</v>
      </c>
      <c r="G7" t="s">
        <v>93</v>
      </c>
      <c r="H7" t="s">
        <v>499</v>
      </c>
      <c r="I7" t="s">
        <v>29</v>
      </c>
      <c r="J7" s="2">
        <v>1705.06</v>
      </c>
    </row>
    <row r="8" spans="1:10" x14ac:dyDescent="0.25">
      <c r="A8" t="s">
        <v>926</v>
      </c>
      <c r="B8" t="s">
        <v>1025</v>
      </c>
      <c r="C8" s="1">
        <v>43299</v>
      </c>
      <c r="D8" s="1">
        <v>43389</v>
      </c>
      <c r="E8" t="s">
        <v>1026</v>
      </c>
      <c r="F8" s="23">
        <v>7</v>
      </c>
      <c r="G8" t="s">
        <v>93</v>
      </c>
      <c r="H8" t="s">
        <v>1027</v>
      </c>
      <c r="I8" t="s">
        <v>29</v>
      </c>
      <c r="J8" s="2">
        <v>2582.7199999999998</v>
      </c>
    </row>
    <row r="9" spans="1:10" x14ac:dyDescent="0.25">
      <c r="A9" t="s">
        <v>831</v>
      </c>
      <c r="B9" t="s">
        <v>10</v>
      </c>
      <c r="C9" s="1">
        <v>43320</v>
      </c>
      <c r="D9" s="1">
        <v>43377</v>
      </c>
      <c r="E9" t="s">
        <v>1032</v>
      </c>
      <c r="F9" s="23">
        <v>8</v>
      </c>
      <c r="G9" t="s">
        <v>93</v>
      </c>
      <c r="H9" t="s">
        <v>1033</v>
      </c>
      <c r="I9" t="s">
        <v>14</v>
      </c>
      <c r="J9" s="2">
        <v>233400</v>
      </c>
    </row>
    <row r="10" spans="1:10" x14ac:dyDescent="0.25">
      <c r="A10" t="s">
        <v>1011</v>
      </c>
      <c r="B10" t="s">
        <v>10</v>
      </c>
      <c r="C10" s="1">
        <v>43324</v>
      </c>
      <c r="D10" s="1">
        <v>43388</v>
      </c>
      <c r="E10" t="s">
        <v>1038</v>
      </c>
      <c r="F10" s="23">
        <v>9</v>
      </c>
      <c r="G10" t="s">
        <v>93</v>
      </c>
      <c r="H10" t="s">
        <v>1039</v>
      </c>
      <c r="I10" t="s">
        <v>14</v>
      </c>
      <c r="J10" s="2">
        <v>14266.68</v>
      </c>
    </row>
    <row r="11" spans="1:10" x14ac:dyDescent="0.25">
      <c r="A11" t="s">
        <v>1014</v>
      </c>
      <c r="B11" t="s">
        <v>10</v>
      </c>
      <c r="C11" s="1">
        <v>43332</v>
      </c>
      <c r="D11" s="1">
        <v>43402</v>
      </c>
      <c r="E11" t="s">
        <v>1045</v>
      </c>
      <c r="F11" s="23">
        <v>10</v>
      </c>
      <c r="G11" t="s">
        <v>93</v>
      </c>
      <c r="H11" t="s">
        <v>1046</v>
      </c>
      <c r="I11" t="s">
        <v>14</v>
      </c>
      <c r="J11" s="2">
        <v>13680</v>
      </c>
    </row>
    <row r="12" spans="1:10" x14ac:dyDescent="0.25">
      <c r="A12" t="s">
        <v>1016</v>
      </c>
      <c r="B12" t="s">
        <v>10</v>
      </c>
      <c r="C12" s="1">
        <v>43340</v>
      </c>
      <c r="D12" s="1">
        <v>43374</v>
      </c>
      <c r="E12" t="s">
        <v>1051</v>
      </c>
      <c r="F12" s="23">
        <v>11</v>
      </c>
      <c r="G12" t="s">
        <v>93</v>
      </c>
      <c r="H12" t="s">
        <v>1052</v>
      </c>
      <c r="I12" t="s">
        <v>29</v>
      </c>
      <c r="J12" s="2">
        <v>16500</v>
      </c>
    </row>
    <row r="13" spans="1:10" x14ac:dyDescent="0.25">
      <c r="A13" t="s">
        <v>1020</v>
      </c>
      <c r="B13" t="s">
        <v>10</v>
      </c>
      <c r="C13" s="1">
        <v>43346</v>
      </c>
      <c r="D13" s="1">
        <v>43395</v>
      </c>
      <c r="E13" t="s">
        <v>1054</v>
      </c>
      <c r="F13" s="23">
        <v>12</v>
      </c>
      <c r="G13" t="s">
        <v>93</v>
      </c>
      <c r="H13" t="s">
        <v>1055</v>
      </c>
      <c r="I13" t="s">
        <v>29</v>
      </c>
      <c r="J13" s="2">
        <v>1484</v>
      </c>
    </row>
    <row r="14" spans="1:10" x14ac:dyDescent="0.25">
      <c r="A14" t="s">
        <v>1024</v>
      </c>
      <c r="B14" t="s">
        <v>10</v>
      </c>
      <c r="C14" s="1">
        <v>43346</v>
      </c>
      <c r="D14" s="1">
        <v>43395</v>
      </c>
      <c r="E14" t="s">
        <v>1054</v>
      </c>
      <c r="F14" s="23">
        <v>13</v>
      </c>
      <c r="G14" t="s">
        <v>93</v>
      </c>
      <c r="H14" t="s">
        <v>152</v>
      </c>
      <c r="I14" t="s">
        <v>29</v>
      </c>
      <c r="J14" s="2">
        <v>1195.1400000000001</v>
      </c>
    </row>
    <row r="15" spans="1:10" x14ac:dyDescent="0.25">
      <c r="A15" t="s">
        <v>1028</v>
      </c>
      <c r="B15" t="s">
        <v>10</v>
      </c>
      <c r="C15" s="1">
        <v>42628</v>
      </c>
      <c r="D15" s="1">
        <v>43382</v>
      </c>
      <c r="E15" t="s">
        <v>1064</v>
      </c>
      <c r="F15" s="23">
        <v>14</v>
      </c>
      <c r="G15" t="s">
        <v>93</v>
      </c>
      <c r="H15" t="s">
        <v>119</v>
      </c>
      <c r="I15" t="s">
        <v>14</v>
      </c>
      <c r="J15" s="2">
        <v>6150</v>
      </c>
    </row>
    <row r="16" spans="1:10" x14ac:dyDescent="0.25">
      <c r="A16" t="s">
        <v>1031</v>
      </c>
      <c r="B16" t="s">
        <v>10</v>
      </c>
      <c r="C16" s="1">
        <v>42628</v>
      </c>
      <c r="D16" s="1">
        <v>43382</v>
      </c>
      <c r="E16" t="s">
        <v>1064</v>
      </c>
      <c r="F16" s="23">
        <v>15</v>
      </c>
      <c r="G16" t="s">
        <v>93</v>
      </c>
      <c r="H16" t="s">
        <v>119</v>
      </c>
      <c r="I16" t="s">
        <v>14</v>
      </c>
      <c r="J16" s="2">
        <v>6150</v>
      </c>
    </row>
    <row r="17" spans="1:10" x14ac:dyDescent="0.25">
      <c r="A17" t="s">
        <v>1034</v>
      </c>
      <c r="B17" t="s">
        <v>10</v>
      </c>
      <c r="C17" s="1">
        <v>43048</v>
      </c>
      <c r="D17" s="1">
        <v>43395</v>
      </c>
      <c r="E17" t="s">
        <v>1067</v>
      </c>
      <c r="F17" s="23">
        <v>16</v>
      </c>
      <c r="G17" t="s">
        <v>93</v>
      </c>
      <c r="H17" t="s">
        <v>1068</v>
      </c>
      <c r="I17" t="s">
        <v>29</v>
      </c>
      <c r="J17" s="2">
        <v>2573.34</v>
      </c>
    </row>
    <row r="18" spans="1:10" x14ac:dyDescent="0.25">
      <c r="A18" t="s">
        <v>1037</v>
      </c>
      <c r="B18" t="s">
        <v>10</v>
      </c>
      <c r="C18" s="1">
        <v>43048</v>
      </c>
      <c r="D18" s="1">
        <v>43395</v>
      </c>
      <c r="E18" t="s">
        <v>1067</v>
      </c>
      <c r="F18" s="23">
        <v>17</v>
      </c>
      <c r="G18" t="s">
        <v>93</v>
      </c>
      <c r="H18" t="s">
        <v>502</v>
      </c>
      <c r="I18" t="s">
        <v>29</v>
      </c>
      <c r="J18" s="2">
        <v>8272.85</v>
      </c>
    </row>
    <row r="19" spans="1:10" x14ac:dyDescent="0.25">
      <c r="A19" t="s">
        <v>1040</v>
      </c>
      <c r="B19" t="s">
        <v>10</v>
      </c>
      <c r="C19" s="1">
        <v>43048</v>
      </c>
      <c r="D19" s="1">
        <v>43395</v>
      </c>
      <c r="E19" t="s">
        <v>1067</v>
      </c>
      <c r="F19" s="23">
        <v>18</v>
      </c>
      <c r="G19" t="s">
        <v>93</v>
      </c>
      <c r="H19" t="s">
        <v>499</v>
      </c>
      <c r="I19" t="s">
        <v>29</v>
      </c>
      <c r="J19" s="2">
        <v>2050.87</v>
      </c>
    </row>
    <row r="20" spans="1:10" x14ac:dyDescent="0.25">
      <c r="A20" t="s">
        <v>1044</v>
      </c>
      <c r="B20" t="s">
        <v>10</v>
      </c>
      <c r="C20" s="1">
        <v>43048</v>
      </c>
      <c r="D20" s="1">
        <v>43403</v>
      </c>
      <c r="E20" t="s">
        <v>1067</v>
      </c>
      <c r="F20" s="23">
        <v>19</v>
      </c>
      <c r="G20" t="s">
        <v>93</v>
      </c>
      <c r="H20" t="s">
        <v>73</v>
      </c>
      <c r="I20" t="s">
        <v>29</v>
      </c>
      <c r="J20" s="2">
        <v>1905</v>
      </c>
    </row>
    <row r="21" spans="1:10" x14ac:dyDescent="0.25">
      <c r="A21" t="s">
        <v>1047</v>
      </c>
      <c r="B21" t="s">
        <v>10</v>
      </c>
      <c r="C21" s="1">
        <v>43095</v>
      </c>
      <c r="D21" s="1">
        <v>43381</v>
      </c>
      <c r="E21" t="s">
        <v>1075</v>
      </c>
      <c r="F21" s="23">
        <v>20</v>
      </c>
      <c r="G21" t="s">
        <v>93</v>
      </c>
      <c r="H21" t="s">
        <v>1076</v>
      </c>
      <c r="I21" t="s">
        <v>14</v>
      </c>
      <c r="J21" s="2">
        <v>1520</v>
      </c>
    </row>
    <row r="22" spans="1:10" x14ac:dyDescent="0.25">
      <c r="C22" s="1"/>
      <c r="D22" s="1"/>
      <c r="J22" s="38">
        <f>SUM(J2:J21)</f>
        <v>347863.18</v>
      </c>
    </row>
    <row r="23" spans="1:10" x14ac:dyDescent="0.25">
      <c r="C23" s="1"/>
      <c r="D23" s="1"/>
      <c r="J23" s="2"/>
    </row>
    <row r="24" spans="1:10" x14ac:dyDescent="0.25">
      <c r="A24" t="s">
        <v>1050</v>
      </c>
      <c r="B24" t="s">
        <v>1017</v>
      </c>
      <c r="C24" s="1">
        <v>43298</v>
      </c>
      <c r="D24" s="1">
        <v>43382</v>
      </c>
      <c r="E24" t="s">
        <v>1018</v>
      </c>
      <c r="F24" s="23">
        <v>1</v>
      </c>
      <c r="G24" t="s">
        <v>37</v>
      </c>
      <c r="H24" t="s">
        <v>1019</v>
      </c>
      <c r="I24" t="s">
        <v>29</v>
      </c>
      <c r="J24" s="2">
        <v>4190</v>
      </c>
    </row>
    <row r="25" spans="1:10" x14ac:dyDescent="0.25">
      <c r="A25" t="s">
        <v>1053</v>
      </c>
      <c r="B25" t="s">
        <v>1021</v>
      </c>
      <c r="C25" s="1">
        <v>43298</v>
      </c>
      <c r="D25" s="1">
        <v>43381</v>
      </c>
      <c r="E25" t="s">
        <v>1022</v>
      </c>
      <c r="F25" s="23">
        <v>2</v>
      </c>
      <c r="G25" t="s">
        <v>37</v>
      </c>
      <c r="H25" t="s">
        <v>1023</v>
      </c>
      <c r="I25" t="s">
        <v>29</v>
      </c>
      <c r="J25" s="2">
        <v>1976</v>
      </c>
    </row>
    <row r="26" spans="1:10" x14ac:dyDescent="0.25">
      <c r="A26" t="s">
        <v>1053</v>
      </c>
      <c r="B26" t="s">
        <v>1029</v>
      </c>
      <c r="C26" s="1">
        <v>43299</v>
      </c>
      <c r="D26" s="1">
        <v>43374</v>
      </c>
      <c r="E26" t="s">
        <v>1030</v>
      </c>
      <c r="F26" s="23">
        <v>3</v>
      </c>
      <c r="G26" t="s">
        <v>37</v>
      </c>
      <c r="H26" t="s">
        <v>1023</v>
      </c>
      <c r="I26" t="s">
        <v>29</v>
      </c>
      <c r="J26" s="2">
        <v>8443.1200000000008</v>
      </c>
    </row>
    <row r="27" spans="1:10" x14ac:dyDescent="0.25">
      <c r="A27" t="s">
        <v>1056</v>
      </c>
      <c r="B27" t="s">
        <v>1035</v>
      </c>
      <c r="C27" s="1">
        <v>43321</v>
      </c>
      <c r="D27" s="1">
        <v>43374</v>
      </c>
      <c r="E27" t="s">
        <v>1036</v>
      </c>
      <c r="F27" s="23">
        <v>4</v>
      </c>
      <c r="G27" t="s">
        <v>37</v>
      </c>
      <c r="H27" t="s">
        <v>119</v>
      </c>
      <c r="I27" t="s">
        <v>29</v>
      </c>
      <c r="J27" s="2">
        <v>1194</v>
      </c>
    </row>
    <row r="28" spans="1:10" x14ac:dyDescent="0.25">
      <c r="A28" t="s">
        <v>1056</v>
      </c>
      <c r="B28" t="s">
        <v>1041</v>
      </c>
      <c r="C28" s="1">
        <v>43332</v>
      </c>
      <c r="D28" s="1">
        <v>43391</v>
      </c>
      <c r="E28" t="s">
        <v>1042</v>
      </c>
      <c r="F28" s="23">
        <v>5</v>
      </c>
      <c r="G28" t="s">
        <v>37</v>
      </c>
      <c r="H28" t="s">
        <v>1043</v>
      </c>
      <c r="I28" t="s">
        <v>14</v>
      </c>
      <c r="J28" s="2">
        <v>1497</v>
      </c>
    </row>
    <row r="29" spans="1:10" x14ac:dyDescent="0.25">
      <c r="C29" s="1"/>
      <c r="D29" s="1"/>
      <c r="J29" s="38">
        <f>SUM(J24:J28)</f>
        <v>17300.120000000003</v>
      </c>
    </row>
    <row r="30" spans="1:10" x14ac:dyDescent="0.25">
      <c r="C30" s="1"/>
      <c r="D30" s="1"/>
      <c r="J30" s="2"/>
    </row>
    <row r="31" spans="1:10" x14ac:dyDescent="0.25">
      <c r="A31" t="s">
        <v>1056</v>
      </c>
      <c r="B31" t="s">
        <v>10</v>
      </c>
      <c r="C31" s="1">
        <v>43335</v>
      </c>
      <c r="D31" s="1">
        <v>43378</v>
      </c>
      <c r="E31" t="s">
        <v>1048</v>
      </c>
      <c r="F31" s="23">
        <v>1</v>
      </c>
      <c r="G31" t="s">
        <v>12</v>
      </c>
      <c r="H31" t="s">
        <v>1049</v>
      </c>
      <c r="I31" t="s">
        <v>14</v>
      </c>
      <c r="J31" s="2">
        <v>1485.6</v>
      </c>
    </row>
    <row r="32" spans="1:10" x14ac:dyDescent="0.25">
      <c r="A32" t="s">
        <v>1056</v>
      </c>
      <c r="B32" t="s">
        <v>10</v>
      </c>
      <c r="C32" s="1">
        <v>43381</v>
      </c>
      <c r="D32" s="1">
        <v>43390</v>
      </c>
      <c r="E32" t="s">
        <v>1057</v>
      </c>
      <c r="F32" s="47">
        <v>2</v>
      </c>
      <c r="G32" t="s">
        <v>12</v>
      </c>
      <c r="H32" t="s">
        <v>15</v>
      </c>
      <c r="I32" t="s">
        <v>14</v>
      </c>
      <c r="J32" s="2">
        <v>2887.5</v>
      </c>
    </row>
    <row r="33" spans="1:10" x14ac:dyDescent="0.25">
      <c r="A33" t="s">
        <v>1056</v>
      </c>
      <c r="B33" t="s">
        <v>10</v>
      </c>
      <c r="C33" s="1">
        <v>43381</v>
      </c>
      <c r="D33" s="1">
        <v>43390</v>
      </c>
      <c r="E33" t="s">
        <v>1057</v>
      </c>
      <c r="F33" s="47"/>
      <c r="G33" t="s">
        <v>12</v>
      </c>
      <c r="H33" t="s">
        <v>114</v>
      </c>
      <c r="I33" t="s">
        <v>14</v>
      </c>
      <c r="J33" s="2">
        <v>875</v>
      </c>
    </row>
    <row r="34" spans="1:10" x14ac:dyDescent="0.25">
      <c r="A34" t="s">
        <v>1056</v>
      </c>
      <c r="B34" t="s">
        <v>10</v>
      </c>
      <c r="C34" s="1">
        <v>43381</v>
      </c>
      <c r="D34" s="1">
        <v>43390</v>
      </c>
      <c r="E34" t="s">
        <v>1057</v>
      </c>
      <c r="F34" s="47"/>
      <c r="G34" t="s">
        <v>12</v>
      </c>
      <c r="H34" t="s">
        <v>17</v>
      </c>
      <c r="I34" t="s">
        <v>14</v>
      </c>
      <c r="J34" s="2">
        <v>1372.5</v>
      </c>
    </row>
    <row r="35" spans="1:10" x14ac:dyDescent="0.25">
      <c r="A35" t="s">
        <v>1056</v>
      </c>
      <c r="B35" t="s">
        <v>10</v>
      </c>
      <c r="C35" s="1">
        <v>43381</v>
      </c>
      <c r="D35" s="1">
        <v>43390</v>
      </c>
      <c r="E35" t="s">
        <v>1057</v>
      </c>
      <c r="F35" s="47"/>
      <c r="G35" t="s">
        <v>12</v>
      </c>
      <c r="H35" t="s">
        <v>18</v>
      </c>
      <c r="I35" t="s">
        <v>14</v>
      </c>
      <c r="J35" s="2">
        <v>2265</v>
      </c>
    </row>
    <row r="36" spans="1:10" x14ac:dyDescent="0.25">
      <c r="A36" t="s">
        <v>1056</v>
      </c>
      <c r="B36" t="s">
        <v>10</v>
      </c>
      <c r="C36" s="1">
        <v>43381</v>
      </c>
      <c r="D36" s="1">
        <v>43390</v>
      </c>
      <c r="E36" t="s">
        <v>1057</v>
      </c>
      <c r="F36" s="47"/>
      <c r="G36" t="s">
        <v>12</v>
      </c>
      <c r="H36" t="s">
        <v>19</v>
      </c>
      <c r="I36" t="s">
        <v>14</v>
      </c>
      <c r="J36" s="2">
        <v>937.5</v>
      </c>
    </row>
    <row r="37" spans="1:10" x14ac:dyDescent="0.25">
      <c r="A37" t="s">
        <v>1056</v>
      </c>
      <c r="B37" t="s">
        <v>10</v>
      </c>
      <c r="C37" s="1">
        <v>43381</v>
      </c>
      <c r="D37" s="1">
        <v>43390</v>
      </c>
      <c r="E37" t="s">
        <v>1057</v>
      </c>
      <c r="F37" s="47"/>
      <c r="G37" t="s">
        <v>12</v>
      </c>
      <c r="H37" t="s">
        <v>20</v>
      </c>
      <c r="I37" t="s">
        <v>14</v>
      </c>
      <c r="J37" s="2">
        <v>3072.5</v>
      </c>
    </row>
    <row r="38" spans="1:10" x14ac:dyDescent="0.25">
      <c r="A38" t="s">
        <v>1056</v>
      </c>
      <c r="B38" t="s">
        <v>10</v>
      </c>
      <c r="C38" s="1">
        <v>43381</v>
      </c>
      <c r="D38" s="1">
        <v>43390</v>
      </c>
      <c r="E38" t="s">
        <v>1057</v>
      </c>
      <c r="F38" s="47"/>
      <c r="G38" t="s">
        <v>12</v>
      </c>
      <c r="H38" t="s">
        <v>1058</v>
      </c>
      <c r="I38" t="s">
        <v>14</v>
      </c>
      <c r="J38" s="2">
        <v>1180</v>
      </c>
    </row>
    <row r="39" spans="1:10" x14ac:dyDescent="0.25">
      <c r="A39" t="s">
        <v>1059</v>
      </c>
      <c r="B39" t="s">
        <v>10</v>
      </c>
      <c r="C39" s="1">
        <v>43381</v>
      </c>
      <c r="D39" s="1">
        <v>43390</v>
      </c>
      <c r="E39" t="s">
        <v>1057</v>
      </c>
      <c r="F39" s="47"/>
      <c r="G39" t="s">
        <v>12</v>
      </c>
      <c r="H39" t="s">
        <v>23</v>
      </c>
      <c r="I39" t="s">
        <v>14</v>
      </c>
      <c r="J39" s="2">
        <v>3752.5</v>
      </c>
    </row>
    <row r="40" spans="1:10" x14ac:dyDescent="0.25">
      <c r="A40" t="s">
        <v>1063</v>
      </c>
      <c r="B40" t="s">
        <v>10</v>
      </c>
      <c r="C40" s="1">
        <v>43381</v>
      </c>
      <c r="D40" s="1">
        <v>43390</v>
      </c>
      <c r="E40" t="s">
        <v>1057</v>
      </c>
      <c r="F40" s="47"/>
      <c r="G40" t="s">
        <v>12</v>
      </c>
      <c r="H40" t="s">
        <v>187</v>
      </c>
      <c r="I40" t="s">
        <v>14</v>
      </c>
      <c r="J40" s="2">
        <v>1927.5</v>
      </c>
    </row>
    <row r="41" spans="1:10" x14ac:dyDescent="0.25">
      <c r="A41" t="s">
        <v>1065</v>
      </c>
      <c r="B41" t="s">
        <v>10</v>
      </c>
      <c r="C41" s="1">
        <v>43381</v>
      </c>
      <c r="D41" s="1">
        <v>43390</v>
      </c>
      <c r="E41" t="s">
        <v>1057</v>
      </c>
      <c r="F41" s="47"/>
      <c r="G41" t="s">
        <v>12</v>
      </c>
      <c r="H41" t="s">
        <v>115</v>
      </c>
      <c r="I41" t="s">
        <v>14</v>
      </c>
      <c r="J41" s="2">
        <v>1217.5</v>
      </c>
    </row>
    <row r="42" spans="1:10" x14ac:dyDescent="0.25">
      <c r="A42" t="s">
        <v>1077</v>
      </c>
      <c r="B42" t="s">
        <v>10</v>
      </c>
      <c r="C42" s="1">
        <v>43287</v>
      </c>
      <c r="D42" s="1">
        <v>43404</v>
      </c>
      <c r="E42" t="s">
        <v>1078</v>
      </c>
      <c r="F42" s="23">
        <v>3</v>
      </c>
      <c r="G42" t="s">
        <v>12</v>
      </c>
      <c r="H42" t="s">
        <v>1079</v>
      </c>
      <c r="I42" t="s">
        <v>14</v>
      </c>
      <c r="J42" s="2">
        <v>1500000</v>
      </c>
    </row>
    <row r="43" spans="1:10" x14ac:dyDescent="0.25">
      <c r="C43" s="1"/>
      <c r="D43" s="1"/>
      <c r="J43" s="38">
        <f>SUM(J31:J42)</f>
        <v>1520973.1</v>
      </c>
    </row>
    <row r="44" spans="1:10" x14ac:dyDescent="0.25">
      <c r="C44" s="1"/>
      <c r="D44" s="1"/>
      <c r="J44" s="2"/>
    </row>
    <row r="45" spans="1:10" x14ac:dyDescent="0.25">
      <c r="A45" t="s">
        <v>721</v>
      </c>
      <c r="B45" t="s">
        <v>904</v>
      </c>
      <c r="C45" s="1">
        <v>43111</v>
      </c>
      <c r="D45" s="1">
        <v>43378</v>
      </c>
      <c r="E45" t="s">
        <v>905</v>
      </c>
      <c r="F45" s="23">
        <v>1</v>
      </c>
      <c r="G45" t="s">
        <v>27</v>
      </c>
      <c r="H45" t="s">
        <v>995</v>
      </c>
      <c r="I45" t="s">
        <v>29</v>
      </c>
      <c r="J45" s="2">
        <v>34840</v>
      </c>
    </row>
    <row r="46" spans="1:10" x14ac:dyDescent="0.25">
      <c r="A46" t="s">
        <v>635</v>
      </c>
      <c r="B46" t="s">
        <v>997</v>
      </c>
      <c r="C46" s="1">
        <v>43131</v>
      </c>
      <c r="D46" s="1">
        <v>43392</v>
      </c>
      <c r="E46" t="s">
        <v>998</v>
      </c>
      <c r="F46" s="23">
        <v>2</v>
      </c>
      <c r="G46" t="s">
        <v>27</v>
      </c>
      <c r="H46" t="s">
        <v>999</v>
      </c>
      <c r="I46" t="s">
        <v>29</v>
      </c>
      <c r="J46" s="2">
        <v>2810.4</v>
      </c>
    </row>
    <row r="47" spans="1:10" x14ac:dyDescent="0.25">
      <c r="A47" t="s">
        <v>635</v>
      </c>
      <c r="B47" t="s">
        <v>1004</v>
      </c>
      <c r="C47" s="1">
        <v>43178</v>
      </c>
      <c r="D47" s="1">
        <v>43378</v>
      </c>
      <c r="E47" t="s">
        <v>1005</v>
      </c>
      <c r="F47" s="23">
        <v>3</v>
      </c>
      <c r="G47" t="s">
        <v>27</v>
      </c>
      <c r="H47" t="s">
        <v>1006</v>
      </c>
      <c r="I47" t="s">
        <v>29</v>
      </c>
      <c r="J47" s="2">
        <v>9533.2800000000007</v>
      </c>
    </row>
    <row r="48" spans="1:10" x14ac:dyDescent="0.25">
      <c r="A48" t="s">
        <v>1066</v>
      </c>
      <c r="B48" t="s">
        <v>832</v>
      </c>
      <c r="C48" s="1">
        <v>42499</v>
      </c>
      <c r="D48" s="1">
        <v>43374</v>
      </c>
      <c r="E48" t="s">
        <v>833</v>
      </c>
      <c r="F48" s="23">
        <v>4</v>
      </c>
      <c r="G48" t="s">
        <v>27</v>
      </c>
      <c r="H48" t="s">
        <v>28</v>
      </c>
      <c r="I48" t="s">
        <v>29</v>
      </c>
      <c r="J48" s="2">
        <v>209100</v>
      </c>
    </row>
    <row r="49" spans="1:10" x14ac:dyDescent="0.25">
      <c r="A49" t="s">
        <v>1066</v>
      </c>
      <c r="B49" t="s">
        <v>1060</v>
      </c>
      <c r="C49" s="1">
        <v>42961</v>
      </c>
      <c r="D49" s="1">
        <v>43376</v>
      </c>
      <c r="E49" t="s">
        <v>1061</v>
      </c>
      <c r="F49" s="23">
        <v>5</v>
      </c>
      <c r="G49" t="s">
        <v>27</v>
      </c>
      <c r="H49" t="s">
        <v>1062</v>
      </c>
      <c r="I49" t="s">
        <v>29</v>
      </c>
      <c r="J49" s="2">
        <v>18296</v>
      </c>
    </row>
    <row r="50" spans="1:10" x14ac:dyDescent="0.25">
      <c r="A50" t="s">
        <v>1066</v>
      </c>
      <c r="B50" t="s">
        <v>722</v>
      </c>
      <c r="C50" s="1">
        <v>43035</v>
      </c>
      <c r="D50" s="1">
        <v>43374</v>
      </c>
      <c r="E50" t="s">
        <v>723</v>
      </c>
      <c r="F50" s="23">
        <v>6</v>
      </c>
      <c r="G50" t="s">
        <v>27</v>
      </c>
      <c r="H50" t="s">
        <v>119</v>
      </c>
      <c r="I50" t="s">
        <v>29</v>
      </c>
      <c r="J50" s="2">
        <v>66000</v>
      </c>
    </row>
    <row r="51" spans="1:10" x14ac:dyDescent="0.25">
      <c r="A51" t="s">
        <v>1066</v>
      </c>
      <c r="B51" t="s">
        <v>636</v>
      </c>
      <c r="C51" s="1">
        <v>43035</v>
      </c>
      <c r="D51" s="1">
        <v>43374</v>
      </c>
      <c r="E51" t="s">
        <v>637</v>
      </c>
      <c r="F51" s="23">
        <v>7</v>
      </c>
      <c r="G51" t="s">
        <v>27</v>
      </c>
      <c r="H51" t="s">
        <v>638</v>
      </c>
      <c r="I51" t="s">
        <v>29</v>
      </c>
      <c r="J51" s="2">
        <v>10739.33</v>
      </c>
    </row>
    <row r="52" spans="1:10" x14ac:dyDescent="0.25">
      <c r="A52" t="s">
        <v>982</v>
      </c>
      <c r="B52" t="s">
        <v>636</v>
      </c>
      <c r="C52" s="1">
        <v>43035</v>
      </c>
      <c r="D52" s="1">
        <v>43396</v>
      </c>
      <c r="E52" t="s">
        <v>637</v>
      </c>
      <c r="F52" s="23">
        <v>8</v>
      </c>
      <c r="G52" t="s">
        <v>27</v>
      </c>
      <c r="H52" t="s">
        <v>638</v>
      </c>
      <c r="I52" t="s">
        <v>29</v>
      </c>
      <c r="J52" s="2">
        <v>4253.2</v>
      </c>
    </row>
    <row r="53" spans="1:10" x14ac:dyDescent="0.25">
      <c r="A53" t="s">
        <v>1070</v>
      </c>
      <c r="B53" t="s">
        <v>983</v>
      </c>
      <c r="C53" s="1">
        <v>43053</v>
      </c>
      <c r="D53" s="1">
        <v>43389</v>
      </c>
      <c r="E53" t="s">
        <v>984</v>
      </c>
      <c r="F53" s="23">
        <v>9</v>
      </c>
      <c r="G53" t="s">
        <v>27</v>
      </c>
      <c r="H53" t="s">
        <v>1069</v>
      </c>
      <c r="I53" t="s">
        <v>29</v>
      </c>
      <c r="J53" s="2">
        <v>39978.400000000001</v>
      </c>
    </row>
    <row r="54" spans="1:10" x14ac:dyDescent="0.25">
      <c r="A54" t="s">
        <v>1074</v>
      </c>
      <c r="B54" t="s">
        <v>1071</v>
      </c>
      <c r="C54" s="1">
        <v>43063</v>
      </c>
      <c r="D54" s="1">
        <v>43378</v>
      </c>
      <c r="E54" t="s">
        <v>1072</v>
      </c>
      <c r="F54" s="23">
        <v>10</v>
      </c>
      <c r="G54" t="s">
        <v>27</v>
      </c>
      <c r="H54" t="s">
        <v>1073</v>
      </c>
      <c r="I54" t="s">
        <v>29</v>
      </c>
      <c r="J54" s="2">
        <v>1180</v>
      </c>
    </row>
    <row r="55" spans="1:10" x14ac:dyDescent="0.25">
      <c r="J55" s="38">
        <f>SUM(J45:J54)</f>
        <v>396730.61000000004</v>
      </c>
    </row>
    <row r="57" spans="1:10" x14ac:dyDescent="0.25">
      <c r="J57" s="3">
        <f>SUM(J55,J43,J29,J22)</f>
        <v>2282867.0100000002</v>
      </c>
    </row>
  </sheetData>
  <autoFilter ref="B1:J1"/>
  <sortState ref="A2:J47">
    <sortCondition ref="D2:D47"/>
  </sortState>
  <mergeCells count="1">
    <mergeCell ref="F32:F41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zoomScale="80" zoomScaleNormal="80" workbookViewId="0">
      <pane ySplit="1" topLeftCell="A26" activePane="bottomLeft" state="frozen"/>
      <selection pane="bottomLeft" activeCell="J62" sqref="J62"/>
    </sheetView>
  </sheetViews>
  <sheetFormatPr defaultRowHeight="15" x14ac:dyDescent="0.25"/>
  <cols>
    <col min="1" max="1" width="16" bestFit="1" customWidth="1"/>
    <col min="2" max="2" width="20.140625" bestFit="1" customWidth="1"/>
    <col min="3" max="3" width="13.42578125" bestFit="1" customWidth="1"/>
    <col min="4" max="4" width="16.140625" bestFit="1" customWidth="1"/>
    <col min="5" max="5" width="55.28515625" customWidth="1"/>
    <col min="6" max="6" width="16.5703125" style="23" customWidth="1"/>
    <col min="7" max="7" width="22.7109375" bestFit="1" customWidth="1"/>
    <col min="8" max="8" width="77" bestFit="1" customWidth="1"/>
    <col min="9" max="9" width="16" bestFit="1" customWidth="1"/>
    <col min="10" max="10" width="20.28515625" bestFit="1" customWidth="1"/>
  </cols>
  <sheetData>
    <row r="1" spans="1:10" s="4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36" t="s">
        <v>759</v>
      </c>
      <c r="G1" s="4" t="s">
        <v>5</v>
      </c>
      <c r="H1" s="4" t="s">
        <v>6</v>
      </c>
      <c r="I1" s="4" t="s">
        <v>7</v>
      </c>
      <c r="J1" s="4" t="s">
        <v>8</v>
      </c>
    </row>
    <row r="2" spans="1:10" x14ac:dyDescent="0.25">
      <c r="A2" t="s">
        <v>1086</v>
      </c>
      <c r="B2" t="s">
        <v>10</v>
      </c>
      <c r="C2" s="1">
        <v>43201</v>
      </c>
      <c r="D2" s="1">
        <v>43425</v>
      </c>
      <c r="E2" t="s">
        <v>1087</v>
      </c>
      <c r="F2" s="23">
        <v>1</v>
      </c>
      <c r="G2" t="s">
        <v>93</v>
      </c>
      <c r="H2" t="s">
        <v>1088</v>
      </c>
      <c r="I2" t="s">
        <v>29</v>
      </c>
      <c r="J2" s="2">
        <v>24394.799999999999</v>
      </c>
    </row>
    <row r="3" spans="1:10" x14ac:dyDescent="0.25">
      <c r="A3" t="s">
        <v>1089</v>
      </c>
      <c r="B3" t="s">
        <v>10</v>
      </c>
      <c r="C3" s="1">
        <v>43213</v>
      </c>
      <c r="D3" s="1">
        <v>43430</v>
      </c>
      <c r="E3" t="s">
        <v>1090</v>
      </c>
      <c r="F3" s="23">
        <v>2</v>
      </c>
      <c r="G3" t="s">
        <v>93</v>
      </c>
      <c r="H3" t="s">
        <v>1091</v>
      </c>
      <c r="I3" t="s">
        <v>14</v>
      </c>
      <c r="J3" s="2">
        <v>257.18</v>
      </c>
    </row>
    <row r="4" spans="1:10" x14ac:dyDescent="0.25">
      <c r="A4" t="s">
        <v>1092</v>
      </c>
      <c r="B4" t="s">
        <v>10</v>
      </c>
      <c r="C4" s="1">
        <v>43229</v>
      </c>
      <c r="D4" s="1">
        <v>43417</v>
      </c>
      <c r="E4" t="s">
        <v>1093</v>
      </c>
      <c r="F4" s="23">
        <v>3</v>
      </c>
      <c r="G4" t="s">
        <v>93</v>
      </c>
      <c r="H4" t="s">
        <v>1094</v>
      </c>
      <c r="I4" t="s">
        <v>29</v>
      </c>
      <c r="J4" s="2">
        <v>2880</v>
      </c>
    </row>
    <row r="5" spans="1:10" x14ac:dyDescent="0.25">
      <c r="A5" t="s">
        <v>1095</v>
      </c>
      <c r="B5" t="s">
        <v>10</v>
      </c>
      <c r="C5" s="1">
        <v>43231</v>
      </c>
      <c r="D5" s="1">
        <v>43431</v>
      </c>
      <c r="E5" t="s">
        <v>1096</v>
      </c>
      <c r="F5" s="23">
        <v>4</v>
      </c>
      <c r="G5" t="s">
        <v>93</v>
      </c>
      <c r="H5" t="s">
        <v>724</v>
      </c>
      <c r="I5" t="s">
        <v>29</v>
      </c>
      <c r="J5" s="2">
        <v>8961.0400000000009</v>
      </c>
    </row>
    <row r="6" spans="1:10" x14ac:dyDescent="0.25">
      <c r="A6" t="s">
        <v>1097</v>
      </c>
      <c r="B6" t="s">
        <v>10</v>
      </c>
      <c r="C6" s="1">
        <v>43231</v>
      </c>
      <c r="D6" s="1">
        <v>43431</v>
      </c>
      <c r="E6" t="s">
        <v>1098</v>
      </c>
      <c r="F6" s="23">
        <v>5</v>
      </c>
      <c r="G6" t="s">
        <v>93</v>
      </c>
      <c r="H6" t="s">
        <v>119</v>
      </c>
      <c r="I6" t="s">
        <v>29</v>
      </c>
      <c r="J6" s="2">
        <v>3258.08</v>
      </c>
    </row>
    <row r="7" spans="1:10" x14ac:dyDescent="0.25">
      <c r="A7" t="s">
        <v>704</v>
      </c>
      <c r="B7" t="s">
        <v>10</v>
      </c>
      <c r="C7" s="1">
        <v>43284</v>
      </c>
      <c r="D7" s="1">
        <v>43423</v>
      </c>
      <c r="E7" t="s">
        <v>705</v>
      </c>
      <c r="F7" s="23">
        <v>6</v>
      </c>
      <c r="G7" t="s">
        <v>93</v>
      </c>
      <c r="H7" t="s">
        <v>1099</v>
      </c>
      <c r="I7" t="s">
        <v>29</v>
      </c>
      <c r="J7" s="2">
        <v>5800</v>
      </c>
    </row>
    <row r="8" spans="1:10" x14ac:dyDescent="0.25">
      <c r="A8" t="s">
        <v>1104</v>
      </c>
      <c r="B8" t="s">
        <v>10</v>
      </c>
      <c r="C8" s="1">
        <v>43298</v>
      </c>
      <c r="D8" s="1">
        <v>43418</v>
      </c>
      <c r="E8" t="s">
        <v>1105</v>
      </c>
      <c r="F8" s="23">
        <v>7</v>
      </c>
      <c r="G8" t="s">
        <v>93</v>
      </c>
      <c r="H8" t="s">
        <v>1106</v>
      </c>
      <c r="I8" t="s">
        <v>29</v>
      </c>
      <c r="J8" s="2">
        <v>3216</v>
      </c>
    </row>
    <row r="9" spans="1:10" x14ac:dyDescent="0.25">
      <c r="A9" t="s">
        <v>1107</v>
      </c>
      <c r="B9" t="s">
        <v>1108</v>
      </c>
      <c r="C9" s="1">
        <v>43298</v>
      </c>
      <c r="D9" s="1">
        <v>43417</v>
      </c>
      <c r="E9" t="s">
        <v>1109</v>
      </c>
      <c r="F9" s="23">
        <v>8</v>
      </c>
      <c r="G9" t="s">
        <v>93</v>
      </c>
      <c r="H9" t="s">
        <v>1110</v>
      </c>
      <c r="I9" t="s">
        <v>29</v>
      </c>
      <c r="J9" s="2">
        <v>4680</v>
      </c>
    </row>
    <row r="10" spans="1:10" x14ac:dyDescent="0.25">
      <c r="A10" t="s">
        <v>1111</v>
      </c>
      <c r="B10" t="s">
        <v>10</v>
      </c>
      <c r="C10" s="1">
        <v>43321</v>
      </c>
      <c r="D10" s="1">
        <v>43431</v>
      </c>
      <c r="E10" t="s">
        <v>1112</v>
      </c>
      <c r="F10" s="23">
        <v>9</v>
      </c>
      <c r="G10" t="s">
        <v>93</v>
      </c>
      <c r="H10" t="s">
        <v>624</v>
      </c>
      <c r="I10" t="s">
        <v>14</v>
      </c>
      <c r="J10" s="2">
        <v>8720</v>
      </c>
    </row>
    <row r="11" spans="1:10" x14ac:dyDescent="0.25">
      <c r="A11" t="s">
        <v>1113</v>
      </c>
      <c r="B11" t="s">
        <v>10</v>
      </c>
      <c r="C11" s="1">
        <v>43325</v>
      </c>
      <c r="D11" s="1">
        <v>43432</v>
      </c>
      <c r="E11" t="s">
        <v>1114</v>
      </c>
      <c r="F11" s="23">
        <v>10</v>
      </c>
      <c r="G11" t="s">
        <v>93</v>
      </c>
      <c r="H11" t="s">
        <v>1115</v>
      </c>
      <c r="I11" t="s">
        <v>29</v>
      </c>
      <c r="J11" s="2">
        <v>19600</v>
      </c>
    </row>
    <row r="12" spans="1:10" x14ac:dyDescent="0.25">
      <c r="A12" t="s">
        <v>1116</v>
      </c>
      <c r="B12" t="s">
        <v>10</v>
      </c>
      <c r="C12" s="1">
        <v>43326</v>
      </c>
      <c r="D12" s="1">
        <v>43431</v>
      </c>
      <c r="E12" t="s">
        <v>1117</v>
      </c>
      <c r="F12" s="23">
        <v>11</v>
      </c>
      <c r="G12" t="s">
        <v>93</v>
      </c>
      <c r="H12" t="s">
        <v>1115</v>
      </c>
      <c r="I12" t="s">
        <v>14</v>
      </c>
      <c r="J12" s="2">
        <v>5985.92</v>
      </c>
    </row>
    <row r="13" spans="1:10" x14ac:dyDescent="0.25">
      <c r="A13" t="s">
        <v>1118</v>
      </c>
      <c r="B13" t="s">
        <v>10</v>
      </c>
      <c r="C13" s="1">
        <v>43346</v>
      </c>
      <c r="D13" s="1">
        <v>43410</v>
      </c>
      <c r="E13" t="s">
        <v>1119</v>
      </c>
      <c r="F13" s="23">
        <v>12</v>
      </c>
      <c r="G13" t="s">
        <v>93</v>
      </c>
      <c r="H13" t="s">
        <v>1120</v>
      </c>
      <c r="I13" t="s">
        <v>29</v>
      </c>
      <c r="J13" s="2">
        <v>277.2</v>
      </c>
    </row>
    <row r="14" spans="1:10" x14ac:dyDescent="0.25">
      <c r="A14" t="s">
        <v>1121</v>
      </c>
      <c r="B14" t="s">
        <v>10</v>
      </c>
      <c r="C14" s="1">
        <v>43346</v>
      </c>
      <c r="D14" s="1">
        <v>43418</v>
      </c>
      <c r="E14" t="s">
        <v>1122</v>
      </c>
      <c r="F14" s="23">
        <v>13</v>
      </c>
      <c r="G14" t="s">
        <v>93</v>
      </c>
      <c r="H14" t="s">
        <v>1055</v>
      </c>
      <c r="I14" t="s">
        <v>29</v>
      </c>
      <c r="J14" s="2">
        <v>2166</v>
      </c>
    </row>
    <row r="15" spans="1:10" x14ac:dyDescent="0.25">
      <c r="A15" t="s">
        <v>1123</v>
      </c>
      <c r="B15" t="s">
        <v>10</v>
      </c>
      <c r="C15" s="1">
        <v>43353</v>
      </c>
      <c r="D15" s="1">
        <v>43430</v>
      </c>
      <c r="E15" t="s">
        <v>644</v>
      </c>
      <c r="F15" s="23">
        <v>14</v>
      </c>
      <c r="G15" t="s">
        <v>93</v>
      </c>
      <c r="H15" t="s">
        <v>399</v>
      </c>
      <c r="I15" t="s">
        <v>14</v>
      </c>
      <c r="J15" s="2">
        <v>3762.8</v>
      </c>
    </row>
    <row r="16" spans="1:10" x14ac:dyDescent="0.25">
      <c r="A16" t="s">
        <v>1124</v>
      </c>
      <c r="B16" t="s">
        <v>10</v>
      </c>
      <c r="C16" s="1">
        <v>43356</v>
      </c>
      <c r="D16" s="1">
        <v>43430</v>
      </c>
      <c r="E16" t="s">
        <v>1125</v>
      </c>
      <c r="F16" s="23">
        <v>15</v>
      </c>
      <c r="G16" t="s">
        <v>93</v>
      </c>
      <c r="H16" t="s">
        <v>1126</v>
      </c>
      <c r="I16" t="s">
        <v>29</v>
      </c>
      <c r="J16" s="2">
        <v>5994</v>
      </c>
    </row>
    <row r="17" spans="1:10" x14ac:dyDescent="0.25">
      <c r="A17" t="s">
        <v>1127</v>
      </c>
      <c r="B17" t="s">
        <v>10</v>
      </c>
      <c r="C17" s="1">
        <v>43360</v>
      </c>
      <c r="D17" s="1">
        <v>43432</v>
      </c>
      <c r="E17" t="s">
        <v>1128</v>
      </c>
      <c r="F17" s="23">
        <v>16</v>
      </c>
      <c r="G17" t="s">
        <v>93</v>
      </c>
      <c r="H17" t="s">
        <v>1129</v>
      </c>
      <c r="I17" t="s">
        <v>29</v>
      </c>
      <c r="J17" s="2">
        <v>462</v>
      </c>
    </row>
    <row r="18" spans="1:10" x14ac:dyDescent="0.25">
      <c r="A18" t="s">
        <v>1134</v>
      </c>
      <c r="B18" t="s">
        <v>10</v>
      </c>
      <c r="C18" s="1">
        <v>43369</v>
      </c>
      <c r="D18" s="1">
        <v>43432</v>
      </c>
      <c r="E18" t="s">
        <v>1135</v>
      </c>
      <c r="F18" s="23">
        <v>17</v>
      </c>
      <c r="G18" t="s">
        <v>93</v>
      </c>
      <c r="H18" t="s">
        <v>1136</v>
      </c>
      <c r="I18" t="s">
        <v>29</v>
      </c>
      <c r="J18" s="2">
        <v>9000</v>
      </c>
    </row>
    <row r="19" spans="1:10" x14ac:dyDescent="0.25">
      <c r="A19" t="s">
        <v>1137</v>
      </c>
      <c r="B19" t="s">
        <v>10</v>
      </c>
      <c r="C19" s="1">
        <v>43369</v>
      </c>
      <c r="D19" s="1">
        <v>43418</v>
      </c>
      <c r="E19" t="s">
        <v>1138</v>
      </c>
      <c r="F19" s="23">
        <v>18</v>
      </c>
      <c r="G19" t="s">
        <v>93</v>
      </c>
      <c r="H19" t="s">
        <v>859</v>
      </c>
      <c r="I19" t="s">
        <v>29</v>
      </c>
      <c r="J19" s="2">
        <v>1069.8</v>
      </c>
    </row>
    <row r="20" spans="1:10" x14ac:dyDescent="0.25">
      <c r="A20" t="s">
        <v>1139</v>
      </c>
      <c r="B20" t="s">
        <v>10</v>
      </c>
      <c r="C20" s="1">
        <v>43371</v>
      </c>
      <c r="D20" s="1">
        <v>43416</v>
      </c>
      <c r="E20" t="s">
        <v>446</v>
      </c>
      <c r="F20" s="23">
        <v>19</v>
      </c>
      <c r="G20" t="s">
        <v>93</v>
      </c>
      <c r="H20" t="s">
        <v>859</v>
      </c>
      <c r="I20" t="s">
        <v>29</v>
      </c>
      <c r="J20" s="2">
        <v>6438.8</v>
      </c>
    </row>
    <row r="21" spans="1:10" x14ac:dyDescent="0.25">
      <c r="A21" t="s">
        <v>1139</v>
      </c>
      <c r="B21" t="s">
        <v>10</v>
      </c>
      <c r="C21" s="1">
        <v>43371</v>
      </c>
      <c r="D21" s="1">
        <v>43416</v>
      </c>
      <c r="E21" t="s">
        <v>446</v>
      </c>
      <c r="F21" s="23">
        <v>20</v>
      </c>
      <c r="G21" t="s">
        <v>93</v>
      </c>
      <c r="H21" t="s">
        <v>1140</v>
      </c>
      <c r="I21" t="s">
        <v>29</v>
      </c>
      <c r="J21" s="2">
        <v>2990</v>
      </c>
    </row>
    <row r="22" spans="1:10" x14ac:dyDescent="0.25">
      <c r="A22" t="s">
        <v>1141</v>
      </c>
      <c r="B22" t="s">
        <v>10</v>
      </c>
      <c r="C22" s="1">
        <v>43371</v>
      </c>
      <c r="D22" s="1">
        <v>43431</v>
      </c>
      <c r="E22" t="s">
        <v>1142</v>
      </c>
      <c r="F22" s="23">
        <v>21</v>
      </c>
      <c r="G22" t="s">
        <v>93</v>
      </c>
      <c r="H22" t="s">
        <v>1143</v>
      </c>
      <c r="I22" t="s">
        <v>29</v>
      </c>
      <c r="J22" s="2">
        <v>8800</v>
      </c>
    </row>
    <row r="23" spans="1:10" x14ac:dyDescent="0.25">
      <c r="A23" t="s">
        <v>1144</v>
      </c>
      <c r="B23" t="s">
        <v>10</v>
      </c>
      <c r="C23" s="1">
        <v>43371</v>
      </c>
      <c r="D23" s="1">
        <v>43432</v>
      </c>
      <c r="E23" t="s">
        <v>1145</v>
      </c>
      <c r="F23" s="23">
        <v>22</v>
      </c>
      <c r="G23" t="s">
        <v>93</v>
      </c>
      <c r="H23" t="s">
        <v>502</v>
      </c>
      <c r="I23" t="s">
        <v>29</v>
      </c>
      <c r="J23" s="2">
        <v>833.35</v>
      </c>
    </row>
    <row r="24" spans="1:10" x14ac:dyDescent="0.25">
      <c r="A24" t="s">
        <v>1146</v>
      </c>
      <c r="B24" t="s">
        <v>10</v>
      </c>
      <c r="C24" s="1">
        <v>43383</v>
      </c>
      <c r="D24" s="1">
        <v>43432</v>
      </c>
      <c r="E24" t="s">
        <v>1147</v>
      </c>
      <c r="F24" s="23">
        <v>23</v>
      </c>
      <c r="G24" t="s">
        <v>93</v>
      </c>
      <c r="H24" t="s">
        <v>1148</v>
      </c>
      <c r="I24" t="s">
        <v>29</v>
      </c>
      <c r="J24" s="2">
        <v>1590</v>
      </c>
    </row>
    <row r="25" spans="1:10" x14ac:dyDescent="0.25">
      <c r="A25" t="s">
        <v>1149</v>
      </c>
      <c r="B25" t="s">
        <v>10</v>
      </c>
      <c r="C25" s="1">
        <v>43371</v>
      </c>
      <c r="D25" s="1">
        <v>43432</v>
      </c>
      <c r="E25" t="s">
        <v>1150</v>
      </c>
      <c r="F25" s="23">
        <v>24</v>
      </c>
      <c r="G25" t="s">
        <v>93</v>
      </c>
      <c r="H25" t="s">
        <v>73</v>
      </c>
      <c r="I25" t="s">
        <v>29</v>
      </c>
      <c r="J25" s="2">
        <v>1520</v>
      </c>
    </row>
    <row r="26" spans="1:10" x14ac:dyDescent="0.25">
      <c r="A26" t="s">
        <v>1151</v>
      </c>
      <c r="B26" t="s">
        <v>10</v>
      </c>
      <c r="C26" s="1">
        <v>43383</v>
      </c>
      <c r="D26" s="1">
        <v>43405</v>
      </c>
      <c r="E26" t="s">
        <v>1152</v>
      </c>
      <c r="F26" s="23">
        <v>25</v>
      </c>
      <c r="G26" t="s">
        <v>93</v>
      </c>
      <c r="H26" t="s">
        <v>1153</v>
      </c>
      <c r="I26" t="s">
        <v>14</v>
      </c>
      <c r="J26" s="2">
        <v>4200</v>
      </c>
    </row>
    <row r="27" spans="1:10" x14ac:dyDescent="0.25">
      <c r="A27" t="s">
        <v>1154</v>
      </c>
      <c r="B27" t="s">
        <v>10</v>
      </c>
      <c r="C27" s="1">
        <v>42963</v>
      </c>
      <c r="D27" s="1">
        <v>43431</v>
      </c>
      <c r="E27" t="s">
        <v>1155</v>
      </c>
      <c r="F27" s="23">
        <v>26</v>
      </c>
      <c r="G27" t="s">
        <v>93</v>
      </c>
      <c r="H27" t="s">
        <v>1156</v>
      </c>
      <c r="I27" t="s">
        <v>29</v>
      </c>
      <c r="J27" s="2">
        <v>4497</v>
      </c>
    </row>
    <row r="28" spans="1:10" x14ac:dyDescent="0.25">
      <c r="A28" t="s">
        <v>1160</v>
      </c>
      <c r="B28" t="s">
        <v>10</v>
      </c>
      <c r="C28" s="1">
        <v>43391</v>
      </c>
      <c r="D28" s="1">
        <v>43409</v>
      </c>
      <c r="E28" t="s">
        <v>1161</v>
      </c>
      <c r="F28" s="23">
        <v>27</v>
      </c>
      <c r="G28" t="s">
        <v>93</v>
      </c>
      <c r="H28" t="s">
        <v>1162</v>
      </c>
      <c r="I28" t="s">
        <v>14</v>
      </c>
      <c r="J28" s="2">
        <v>1090</v>
      </c>
    </row>
    <row r="29" spans="1:10" x14ac:dyDescent="0.25">
      <c r="A29" t="s">
        <v>1166</v>
      </c>
      <c r="B29" t="s">
        <v>10</v>
      </c>
      <c r="C29" s="1">
        <v>43398</v>
      </c>
      <c r="D29" s="1">
        <v>43427</v>
      </c>
      <c r="E29" t="s">
        <v>1167</v>
      </c>
      <c r="F29" s="23">
        <v>28</v>
      </c>
      <c r="G29" t="s">
        <v>93</v>
      </c>
      <c r="H29" t="s">
        <v>1168</v>
      </c>
      <c r="I29" t="s">
        <v>14</v>
      </c>
      <c r="J29" s="2">
        <v>1200</v>
      </c>
    </row>
    <row r="30" spans="1:10" x14ac:dyDescent="0.25">
      <c r="A30" t="s">
        <v>1169</v>
      </c>
      <c r="B30" t="s">
        <v>10</v>
      </c>
      <c r="C30" s="1">
        <v>43342</v>
      </c>
      <c r="D30" s="1">
        <v>43431</v>
      </c>
      <c r="E30" t="s">
        <v>1170</v>
      </c>
      <c r="F30" s="23">
        <v>29</v>
      </c>
      <c r="G30" t="s">
        <v>93</v>
      </c>
      <c r="H30" t="s">
        <v>724</v>
      </c>
      <c r="I30" t="s">
        <v>29</v>
      </c>
      <c r="J30" s="2">
        <v>4490</v>
      </c>
    </row>
    <row r="31" spans="1:10" x14ac:dyDescent="0.25">
      <c r="A31" t="s">
        <v>1066</v>
      </c>
      <c r="B31" t="s">
        <v>10</v>
      </c>
      <c r="C31" s="1">
        <v>43048</v>
      </c>
      <c r="D31" s="1">
        <v>43405</v>
      </c>
      <c r="E31" t="s">
        <v>1067</v>
      </c>
      <c r="F31" s="23">
        <v>30</v>
      </c>
      <c r="G31" t="s">
        <v>93</v>
      </c>
      <c r="H31" t="s">
        <v>496</v>
      </c>
      <c r="I31" t="s">
        <v>29</v>
      </c>
      <c r="J31" s="2">
        <v>861.69</v>
      </c>
    </row>
    <row r="32" spans="1:10" x14ac:dyDescent="0.25">
      <c r="C32" s="1"/>
      <c r="D32" s="1"/>
      <c r="J32" s="38">
        <f>SUM(J2:J31)</f>
        <v>148995.66000000003</v>
      </c>
    </row>
    <row r="33" spans="1:10" x14ac:dyDescent="0.25">
      <c r="C33" s="1"/>
      <c r="D33" s="1"/>
      <c r="J33" s="2"/>
    </row>
    <row r="34" spans="1:10" x14ac:dyDescent="0.25">
      <c r="A34" t="s">
        <v>1130</v>
      </c>
      <c r="B34" t="s">
        <v>1131</v>
      </c>
      <c r="C34" s="1">
        <v>43362</v>
      </c>
      <c r="D34" s="1">
        <v>43412</v>
      </c>
      <c r="E34" t="s">
        <v>1132</v>
      </c>
      <c r="F34" s="23">
        <v>1</v>
      </c>
      <c r="G34" t="s">
        <v>37</v>
      </c>
      <c r="H34" t="s">
        <v>1133</v>
      </c>
      <c r="I34" t="s">
        <v>29</v>
      </c>
      <c r="J34" s="2">
        <v>36224.800000000003</v>
      </c>
    </row>
    <row r="35" spans="1:10" x14ac:dyDescent="0.25">
      <c r="C35" s="1"/>
      <c r="D35" s="1"/>
      <c r="J35" s="38">
        <f>SUM(J34)</f>
        <v>36224.800000000003</v>
      </c>
    </row>
    <row r="36" spans="1:10" x14ac:dyDescent="0.25">
      <c r="C36" s="1"/>
      <c r="D36" s="1"/>
      <c r="J36" s="2"/>
    </row>
    <row r="37" spans="1:10" x14ac:dyDescent="0.25">
      <c r="A37" t="s">
        <v>1157</v>
      </c>
      <c r="B37" t="s">
        <v>10</v>
      </c>
      <c r="C37" s="1">
        <v>43390</v>
      </c>
      <c r="D37" s="1">
        <v>43430</v>
      </c>
      <c r="E37" t="s">
        <v>1158</v>
      </c>
      <c r="F37" s="23">
        <v>1</v>
      </c>
      <c r="G37" t="s">
        <v>12</v>
      </c>
      <c r="H37" t="s">
        <v>1159</v>
      </c>
      <c r="I37" t="s">
        <v>14</v>
      </c>
      <c r="J37" s="2">
        <v>2952</v>
      </c>
    </row>
    <row r="38" spans="1:10" x14ac:dyDescent="0.25">
      <c r="A38" t="s">
        <v>1163</v>
      </c>
      <c r="B38" t="s">
        <v>10</v>
      </c>
      <c r="C38" s="1">
        <v>43396</v>
      </c>
      <c r="D38" s="1">
        <v>43411</v>
      </c>
      <c r="E38" t="s">
        <v>1164</v>
      </c>
      <c r="F38" s="23">
        <v>2</v>
      </c>
      <c r="G38" t="s">
        <v>12</v>
      </c>
      <c r="H38" t="s">
        <v>1165</v>
      </c>
      <c r="I38" t="s">
        <v>14</v>
      </c>
      <c r="J38" s="2">
        <v>6600</v>
      </c>
    </row>
    <row r="39" spans="1:10" x14ac:dyDescent="0.25">
      <c r="A39" t="s">
        <v>1171</v>
      </c>
      <c r="B39" t="s">
        <v>10</v>
      </c>
      <c r="C39" s="1">
        <v>43413</v>
      </c>
      <c r="D39" s="1">
        <v>43424</v>
      </c>
      <c r="E39" t="s">
        <v>1172</v>
      </c>
      <c r="F39" s="47">
        <v>3</v>
      </c>
      <c r="G39" t="s">
        <v>12</v>
      </c>
      <c r="H39" t="s">
        <v>15</v>
      </c>
      <c r="I39" t="s">
        <v>29</v>
      </c>
      <c r="J39" s="2">
        <v>2310</v>
      </c>
    </row>
    <row r="40" spans="1:10" x14ac:dyDescent="0.25">
      <c r="A40" t="s">
        <v>1171</v>
      </c>
      <c r="B40" t="s">
        <v>10</v>
      </c>
      <c r="C40" s="1">
        <v>43413</v>
      </c>
      <c r="D40" s="1">
        <v>43424</v>
      </c>
      <c r="E40" t="s">
        <v>1172</v>
      </c>
      <c r="F40" s="47"/>
      <c r="G40" t="s">
        <v>12</v>
      </c>
      <c r="H40" t="s">
        <v>114</v>
      </c>
      <c r="I40" t="s">
        <v>29</v>
      </c>
      <c r="J40" s="2">
        <v>350</v>
      </c>
    </row>
    <row r="41" spans="1:10" x14ac:dyDescent="0.25">
      <c r="A41" t="s">
        <v>1171</v>
      </c>
      <c r="B41" t="s">
        <v>10</v>
      </c>
      <c r="C41" s="1">
        <v>43413</v>
      </c>
      <c r="D41" s="1">
        <v>43424</v>
      </c>
      <c r="E41" t="s">
        <v>1172</v>
      </c>
      <c r="F41" s="47"/>
      <c r="G41" t="s">
        <v>12</v>
      </c>
      <c r="H41" t="s">
        <v>17</v>
      </c>
      <c r="I41" t="s">
        <v>29</v>
      </c>
      <c r="J41" s="2">
        <v>1372.5</v>
      </c>
    </row>
    <row r="42" spans="1:10" x14ac:dyDescent="0.25">
      <c r="A42" t="s">
        <v>1171</v>
      </c>
      <c r="B42" t="s">
        <v>10</v>
      </c>
      <c r="C42" s="1">
        <v>43413</v>
      </c>
      <c r="D42" s="1">
        <v>43424</v>
      </c>
      <c r="E42" t="s">
        <v>1172</v>
      </c>
      <c r="F42" s="47"/>
      <c r="G42" t="s">
        <v>12</v>
      </c>
      <c r="H42" t="s">
        <v>19</v>
      </c>
      <c r="I42" t="s">
        <v>29</v>
      </c>
      <c r="J42" s="2">
        <v>937.5</v>
      </c>
    </row>
    <row r="43" spans="1:10" x14ac:dyDescent="0.25">
      <c r="A43" t="s">
        <v>1171</v>
      </c>
      <c r="B43" t="s">
        <v>10</v>
      </c>
      <c r="C43" s="1">
        <v>43413</v>
      </c>
      <c r="D43" s="1">
        <v>43424</v>
      </c>
      <c r="E43" t="s">
        <v>1172</v>
      </c>
      <c r="F43" s="47"/>
      <c r="G43" t="s">
        <v>12</v>
      </c>
      <c r="H43" t="s">
        <v>20</v>
      </c>
      <c r="I43" t="s">
        <v>29</v>
      </c>
      <c r="J43" s="2">
        <v>4465</v>
      </c>
    </row>
    <row r="44" spans="1:10" x14ac:dyDescent="0.25">
      <c r="A44" t="s">
        <v>1171</v>
      </c>
      <c r="B44" t="s">
        <v>10</v>
      </c>
      <c r="C44" s="1">
        <v>43413</v>
      </c>
      <c r="D44" s="1">
        <v>43424</v>
      </c>
      <c r="E44" t="s">
        <v>1172</v>
      </c>
      <c r="F44" s="47"/>
      <c r="G44" t="s">
        <v>12</v>
      </c>
      <c r="H44" t="s">
        <v>21</v>
      </c>
      <c r="I44" t="s">
        <v>29</v>
      </c>
      <c r="J44" s="2">
        <v>1770</v>
      </c>
    </row>
    <row r="45" spans="1:10" x14ac:dyDescent="0.25">
      <c r="A45" t="s">
        <v>1171</v>
      </c>
      <c r="B45" t="s">
        <v>10</v>
      </c>
      <c r="C45" s="1">
        <v>43413</v>
      </c>
      <c r="D45" s="1">
        <v>43424</v>
      </c>
      <c r="E45" t="s">
        <v>1172</v>
      </c>
      <c r="F45" s="47"/>
      <c r="G45" t="s">
        <v>12</v>
      </c>
      <c r="H45" t="s">
        <v>1173</v>
      </c>
      <c r="I45" t="s">
        <v>29</v>
      </c>
      <c r="J45" s="2">
        <v>215</v>
      </c>
    </row>
    <row r="46" spans="1:10" x14ac:dyDescent="0.25">
      <c r="A46" t="s">
        <v>1171</v>
      </c>
      <c r="B46" t="s">
        <v>10</v>
      </c>
      <c r="C46" s="1">
        <v>43413</v>
      </c>
      <c r="D46" s="1">
        <v>43424</v>
      </c>
      <c r="E46" t="s">
        <v>1172</v>
      </c>
      <c r="F46" s="47"/>
      <c r="G46" t="s">
        <v>12</v>
      </c>
      <c r="H46" t="s">
        <v>1174</v>
      </c>
      <c r="I46" t="s">
        <v>29</v>
      </c>
      <c r="J46" s="2">
        <v>2265</v>
      </c>
    </row>
    <row r="47" spans="1:10" x14ac:dyDescent="0.25">
      <c r="A47" t="s">
        <v>1171</v>
      </c>
      <c r="B47" t="s">
        <v>10</v>
      </c>
      <c r="C47" s="1">
        <v>43413</v>
      </c>
      <c r="D47" s="1">
        <v>43424</v>
      </c>
      <c r="E47" t="s">
        <v>1172</v>
      </c>
      <c r="F47" s="47"/>
      <c r="G47" t="s">
        <v>12</v>
      </c>
      <c r="H47" t="s">
        <v>23</v>
      </c>
      <c r="I47" t="s">
        <v>29</v>
      </c>
      <c r="J47" s="2">
        <v>2275</v>
      </c>
    </row>
    <row r="48" spans="1:10" x14ac:dyDescent="0.25">
      <c r="A48" t="s">
        <v>1171</v>
      </c>
      <c r="B48" t="s">
        <v>10</v>
      </c>
      <c r="C48" s="1">
        <v>43413</v>
      </c>
      <c r="D48" s="1">
        <v>43424</v>
      </c>
      <c r="E48" t="s">
        <v>1172</v>
      </c>
      <c r="F48" s="47"/>
      <c r="G48" t="s">
        <v>12</v>
      </c>
      <c r="H48" t="s">
        <v>187</v>
      </c>
      <c r="I48" t="s">
        <v>29</v>
      </c>
      <c r="J48" s="2">
        <v>1927.5</v>
      </c>
    </row>
    <row r="49" spans="1:10" x14ac:dyDescent="0.25">
      <c r="A49" t="s">
        <v>1171</v>
      </c>
      <c r="B49" t="s">
        <v>10</v>
      </c>
      <c r="C49" s="1">
        <v>43413</v>
      </c>
      <c r="D49" s="1">
        <v>43424</v>
      </c>
      <c r="E49" t="s">
        <v>1172</v>
      </c>
      <c r="F49" s="47"/>
      <c r="G49" t="s">
        <v>12</v>
      </c>
      <c r="H49" t="s">
        <v>981</v>
      </c>
      <c r="I49" t="s">
        <v>29</v>
      </c>
      <c r="J49" s="2">
        <v>1217.5</v>
      </c>
    </row>
    <row r="50" spans="1:10" x14ac:dyDescent="0.25">
      <c r="C50" s="1"/>
      <c r="D50" s="1"/>
      <c r="J50" s="38">
        <f>SUM(J37:J49)</f>
        <v>28657</v>
      </c>
    </row>
    <row r="51" spans="1:10" x14ac:dyDescent="0.25">
      <c r="C51" s="1"/>
      <c r="D51" s="1"/>
      <c r="J51" s="2"/>
    </row>
    <row r="52" spans="1:10" x14ac:dyDescent="0.25">
      <c r="A52" t="s">
        <v>1100</v>
      </c>
      <c r="B52" t="s">
        <v>1101</v>
      </c>
      <c r="C52" s="1">
        <v>43342</v>
      </c>
      <c r="D52" s="1">
        <v>43427</v>
      </c>
      <c r="E52" t="s">
        <v>1102</v>
      </c>
      <c r="F52" s="23">
        <v>1</v>
      </c>
      <c r="G52" t="s">
        <v>52</v>
      </c>
      <c r="H52" t="s">
        <v>1103</v>
      </c>
      <c r="I52" t="s">
        <v>14</v>
      </c>
      <c r="J52" s="2">
        <v>86853.6</v>
      </c>
    </row>
    <row r="53" spans="1:10" x14ac:dyDescent="0.25">
      <c r="C53" s="1"/>
      <c r="D53" s="1"/>
      <c r="J53" s="38">
        <f>SUM(J52)</f>
        <v>86853.6</v>
      </c>
    </row>
    <row r="54" spans="1:10" x14ac:dyDescent="0.25">
      <c r="C54" s="1"/>
      <c r="D54" s="1"/>
      <c r="J54" s="2"/>
    </row>
    <row r="55" spans="1:10" x14ac:dyDescent="0.25">
      <c r="A55" t="s">
        <v>1080</v>
      </c>
      <c r="B55" t="s">
        <v>1081</v>
      </c>
      <c r="C55" s="1">
        <v>42782</v>
      </c>
      <c r="D55" s="1">
        <v>43425</v>
      </c>
      <c r="E55" t="s">
        <v>1082</v>
      </c>
      <c r="F55" s="23">
        <v>1</v>
      </c>
      <c r="G55" t="s">
        <v>27</v>
      </c>
      <c r="H55" t="s">
        <v>1083</v>
      </c>
      <c r="I55" t="s">
        <v>14</v>
      </c>
      <c r="J55" s="2">
        <v>284401</v>
      </c>
    </row>
    <row r="56" spans="1:10" x14ac:dyDescent="0.25">
      <c r="A56" t="s">
        <v>1080</v>
      </c>
      <c r="B56" t="s">
        <v>1081</v>
      </c>
      <c r="C56" s="1">
        <v>42782</v>
      </c>
      <c r="D56" s="1">
        <v>43425</v>
      </c>
      <c r="E56" t="s">
        <v>1082</v>
      </c>
      <c r="F56" s="23">
        <v>2</v>
      </c>
      <c r="G56" t="s">
        <v>27</v>
      </c>
      <c r="H56" t="s">
        <v>1084</v>
      </c>
      <c r="I56" t="s">
        <v>14</v>
      </c>
      <c r="J56" s="2">
        <v>21908.13</v>
      </c>
    </row>
    <row r="57" spans="1:10" x14ac:dyDescent="0.25">
      <c r="A57" t="s">
        <v>1080</v>
      </c>
      <c r="B57" t="s">
        <v>1081</v>
      </c>
      <c r="C57" s="1">
        <v>42782</v>
      </c>
      <c r="D57" s="1">
        <v>43425</v>
      </c>
      <c r="E57" t="s">
        <v>1085</v>
      </c>
      <c r="F57" s="23">
        <v>3</v>
      </c>
      <c r="G57" t="s">
        <v>27</v>
      </c>
      <c r="H57" t="s">
        <v>1083</v>
      </c>
      <c r="I57" t="s">
        <v>14</v>
      </c>
      <c r="J57" s="2">
        <v>284401</v>
      </c>
    </row>
    <row r="58" spans="1:10" x14ac:dyDescent="0.25">
      <c r="A58" t="s">
        <v>1080</v>
      </c>
      <c r="B58" t="s">
        <v>1081</v>
      </c>
      <c r="C58" s="1">
        <v>42782</v>
      </c>
      <c r="D58" s="1">
        <v>43425</v>
      </c>
      <c r="E58" t="s">
        <v>1085</v>
      </c>
      <c r="F58" s="23">
        <v>4</v>
      </c>
      <c r="G58" t="s">
        <v>27</v>
      </c>
      <c r="H58" t="s">
        <v>1084</v>
      </c>
      <c r="I58" t="s">
        <v>14</v>
      </c>
      <c r="J58" s="2">
        <v>21908.13</v>
      </c>
    </row>
    <row r="59" spans="1:10" x14ac:dyDescent="0.25">
      <c r="A59" t="s">
        <v>1175</v>
      </c>
      <c r="B59" t="s">
        <v>1176</v>
      </c>
      <c r="C59" s="1">
        <v>43038</v>
      </c>
      <c r="D59" s="1">
        <v>43412</v>
      </c>
      <c r="E59" t="s">
        <v>1177</v>
      </c>
      <c r="F59" s="23">
        <v>5</v>
      </c>
      <c r="G59" t="s">
        <v>27</v>
      </c>
      <c r="H59" t="s">
        <v>1178</v>
      </c>
      <c r="I59" t="s">
        <v>29</v>
      </c>
      <c r="J59" s="2">
        <v>50043.6</v>
      </c>
    </row>
    <row r="60" spans="1:10" x14ac:dyDescent="0.25">
      <c r="J60" s="38">
        <f>SUM(J55:J59)</f>
        <v>662661.86</v>
      </c>
    </row>
    <row r="61" spans="1:10" x14ac:dyDescent="0.25">
      <c r="J61" s="38"/>
    </row>
    <row r="62" spans="1:10" x14ac:dyDescent="0.25">
      <c r="J62" s="3">
        <f>SUM(J60,J53,J50,J35,J32)</f>
        <v>963392.92</v>
      </c>
    </row>
  </sheetData>
  <autoFilter ref="A1:J1"/>
  <sortState ref="A2:J51">
    <sortCondition ref="G2:G51"/>
  </sortState>
  <mergeCells count="1">
    <mergeCell ref="F39:F49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zoomScale="80" zoomScaleNormal="80" workbookViewId="0">
      <pane ySplit="1" topLeftCell="A50" activePane="bottomLeft" state="frozen"/>
      <selection pane="bottomLeft" activeCell="F82" sqref="F82"/>
    </sheetView>
  </sheetViews>
  <sheetFormatPr defaultRowHeight="15" x14ac:dyDescent="0.25"/>
  <cols>
    <col min="1" max="1" width="17.42578125" bestFit="1" customWidth="1"/>
    <col min="2" max="2" width="22.42578125" bestFit="1" customWidth="1"/>
    <col min="3" max="3" width="15" bestFit="1" customWidth="1"/>
    <col min="4" max="4" width="18.140625" bestFit="1" customWidth="1"/>
    <col min="5" max="5" width="46.85546875" customWidth="1"/>
    <col min="6" max="6" width="17.42578125" style="35" customWidth="1"/>
    <col min="7" max="7" width="25.85546875" bestFit="1" customWidth="1"/>
    <col min="8" max="8" width="71.85546875" customWidth="1"/>
    <col min="9" max="9" width="17.85546875" bestFit="1" customWidth="1"/>
    <col min="10" max="10" width="22.28515625" bestFit="1" customWidth="1"/>
  </cols>
  <sheetData>
    <row r="1" spans="1:10" s="4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759</v>
      </c>
      <c r="G1" s="4" t="s">
        <v>5</v>
      </c>
      <c r="H1" s="4" t="s">
        <v>6</v>
      </c>
      <c r="I1" s="4" t="s">
        <v>7</v>
      </c>
      <c r="J1" s="4" t="s">
        <v>8</v>
      </c>
    </row>
    <row r="2" spans="1:10" x14ac:dyDescent="0.25">
      <c r="A2" t="s">
        <v>903</v>
      </c>
      <c r="B2" t="s">
        <v>904</v>
      </c>
      <c r="C2" s="1">
        <v>43165</v>
      </c>
      <c r="D2" s="1">
        <v>43440</v>
      </c>
      <c r="E2" t="s">
        <v>1189</v>
      </c>
      <c r="F2" s="35">
        <v>1</v>
      </c>
      <c r="G2" t="s">
        <v>93</v>
      </c>
      <c r="H2" t="s">
        <v>1190</v>
      </c>
      <c r="I2" t="s">
        <v>14</v>
      </c>
      <c r="J2" s="2">
        <v>1080</v>
      </c>
    </row>
    <row r="3" spans="1:10" x14ac:dyDescent="0.25">
      <c r="A3" t="s">
        <v>1179</v>
      </c>
      <c r="B3" t="s">
        <v>1180</v>
      </c>
      <c r="C3" s="1">
        <v>43188</v>
      </c>
      <c r="D3" s="1">
        <v>43440</v>
      </c>
      <c r="E3" t="s">
        <v>1197</v>
      </c>
      <c r="F3" s="35">
        <v>2</v>
      </c>
      <c r="G3" t="s">
        <v>93</v>
      </c>
      <c r="H3" t="s">
        <v>1198</v>
      </c>
      <c r="I3" t="s">
        <v>29</v>
      </c>
      <c r="J3" s="2">
        <v>27187.040000000001</v>
      </c>
    </row>
    <row r="4" spans="1:10" x14ac:dyDescent="0.25">
      <c r="A4" t="s">
        <v>1183</v>
      </c>
      <c r="B4" t="s">
        <v>1184</v>
      </c>
      <c r="C4" s="1">
        <v>43227</v>
      </c>
      <c r="D4" s="1">
        <v>43444</v>
      </c>
      <c r="E4" t="s">
        <v>1210</v>
      </c>
      <c r="F4" s="35">
        <v>3</v>
      </c>
      <c r="G4" t="s">
        <v>93</v>
      </c>
      <c r="H4" t="s">
        <v>1211</v>
      </c>
      <c r="I4" t="s">
        <v>14</v>
      </c>
      <c r="J4" s="2">
        <v>13440</v>
      </c>
    </row>
    <row r="5" spans="1:10" x14ac:dyDescent="0.25">
      <c r="A5" t="s">
        <v>1183</v>
      </c>
      <c r="B5" t="s">
        <v>1184</v>
      </c>
      <c r="C5" s="1">
        <v>43264</v>
      </c>
      <c r="D5" s="1">
        <v>43444</v>
      </c>
      <c r="E5" t="s">
        <v>1223</v>
      </c>
      <c r="F5" s="35">
        <v>4</v>
      </c>
      <c r="G5" t="s">
        <v>93</v>
      </c>
      <c r="H5" t="s">
        <v>1224</v>
      </c>
      <c r="I5" t="s">
        <v>14</v>
      </c>
      <c r="J5" s="2">
        <v>38000</v>
      </c>
    </row>
    <row r="6" spans="1:10" x14ac:dyDescent="0.25">
      <c r="A6" t="s">
        <v>1188</v>
      </c>
      <c r="B6" t="s">
        <v>10</v>
      </c>
      <c r="C6" s="1">
        <v>43192</v>
      </c>
      <c r="D6" s="1">
        <v>43448</v>
      </c>
      <c r="E6" t="s">
        <v>1230</v>
      </c>
      <c r="F6" s="35">
        <v>5</v>
      </c>
      <c r="G6" t="s">
        <v>93</v>
      </c>
      <c r="H6" t="s">
        <v>1129</v>
      </c>
      <c r="I6" t="s">
        <v>29</v>
      </c>
      <c r="J6" s="2">
        <v>7920</v>
      </c>
    </row>
    <row r="7" spans="1:10" x14ac:dyDescent="0.25">
      <c r="A7" t="s">
        <v>1191</v>
      </c>
      <c r="B7" t="s">
        <v>1192</v>
      </c>
      <c r="C7" s="1">
        <v>43299</v>
      </c>
      <c r="D7" s="1">
        <v>43439</v>
      </c>
      <c r="E7" t="s">
        <v>1243</v>
      </c>
      <c r="F7" s="35">
        <v>6</v>
      </c>
      <c r="G7" t="s">
        <v>93</v>
      </c>
      <c r="H7" t="s">
        <v>1244</v>
      </c>
      <c r="I7" t="s">
        <v>14</v>
      </c>
      <c r="J7" s="2">
        <v>4389</v>
      </c>
    </row>
    <row r="8" spans="1:10" x14ac:dyDescent="0.25">
      <c r="A8" t="s">
        <v>1195</v>
      </c>
      <c r="B8" t="s">
        <v>1196</v>
      </c>
      <c r="C8" s="1">
        <v>43299</v>
      </c>
      <c r="D8" s="1">
        <v>43445</v>
      </c>
      <c r="E8" t="s">
        <v>1246</v>
      </c>
      <c r="F8" s="35">
        <v>7</v>
      </c>
      <c r="G8" t="s">
        <v>93</v>
      </c>
      <c r="H8" t="s">
        <v>1247</v>
      </c>
      <c r="I8" t="s">
        <v>29</v>
      </c>
      <c r="J8" s="2">
        <v>1143</v>
      </c>
    </row>
    <row r="9" spans="1:10" x14ac:dyDescent="0.25">
      <c r="A9" t="s">
        <v>1199</v>
      </c>
      <c r="B9" t="s">
        <v>1200</v>
      </c>
      <c r="C9" s="1">
        <v>43299</v>
      </c>
      <c r="D9" s="1">
        <v>43445</v>
      </c>
      <c r="E9" t="s">
        <v>1246</v>
      </c>
      <c r="F9" s="35">
        <v>8</v>
      </c>
      <c r="G9" t="s">
        <v>93</v>
      </c>
      <c r="H9" t="s">
        <v>1248</v>
      </c>
      <c r="I9" t="s">
        <v>29</v>
      </c>
      <c r="J9" s="2">
        <v>999.27</v>
      </c>
    </row>
    <row r="10" spans="1:10" x14ac:dyDescent="0.25">
      <c r="A10" t="s">
        <v>1199</v>
      </c>
      <c r="B10" t="s">
        <v>1200</v>
      </c>
      <c r="C10" s="1">
        <v>43299</v>
      </c>
      <c r="D10" s="1">
        <v>43445</v>
      </c>
      <c r="E10" t="s">
        <v>1246</v>
      </c>
      <c r="F10" s="35">
        <v>9</v>
      </c>
      <c r="G10" t="s">
        <v>93</v>
      </c>
      <c r="H10" t="s">
        <v>1249</v>
      </c>
      <c r="I10" t="s">
        <v>29</v>
      </c>
      <c r="J10" s="2">
        <v>5143.68</v>
      </c>
    </row>
    <row r="11" spans="1:10" x14ac:dyDescent="0.25">
      <c r="A11" t="s">
        <v>1199</v>
      </c>
      <c r="B11" t="s">
        <v>1200</v>
      </c>
      <c r="C11" s="1">
        <v>43299</v>
      </c>
      <c r="D11" s="1">
        <v>43445</v>
      </c>
      <c r="E11" t="s">
        <v>1246</v>
      </c>
      <c r="F11" s="35">
        <v>10</v>
      </c>
      <c r="G11" t="s">
        <v>93</v>
      </c>
      <c r="H11" t="s">
        <v>1250</v>
      </c>
      <c r="I11" t="s">
        <v>29</v>
      </c>
      <c r="J11" s="2">
        <v>214.06</v>
      </c>
    </row>
    <row r="12" spans="1:10" x14ac:dyDescent="0.25">
      <c r="A12" t="s">
        <v>1205</v>
      </c>
      <c r="B12" t="s">
        <v>1206</v>
      </c>
      <c r="C12" s="1">
        <v>42899</v>
      </c>
      <c r="D12" s="1">
        <v>43462</v>
      </c>
      <c r="E12" t="s">
        <v>1252</v>
      </c>
      <c r="F12" s="35">
        <v>11</v>
      </c>
      <c r="G12" t="s">
        <v>93</v>
      </c>
      <c r="H12" t="s">
        <v>1253</v>
      </c>
      <c r="I12" t="s">
        <v>14</v>
      </c>
      <c r="J12" s="2">
        <v>810</v>
      </c>
    </row>
    <row r="13" spans="1:10" x14ac:dyDescent="0.25">
      <c r="A13" t="s">
        <v>1209</v>
      </c>
      <c r="B13" t="s">
        <v>10</v>
      </c>
      <c r="C13" s="1">
        <v>42899</v>
      </c>
      <c r="D13" s="1">
        <v>43462</v>
      </c>
      <c r="E13" t="s">
        <v>1252</v>
      </c>
      <c r="F13" s="35">
        <v>12</v>
      </c>
      <c r="G13" t="s">
        <v>93</v>
      </c>
      <c r="H13" t="s">
        <v>1254</v>
      </c>
      <c r="I13" t="s">
        <v>14</v>
      </c>
      <c r="J13" s="2">
        <v>823.6</v>
      </c>
    </row>
    <row r="14" spans="1:10" x14ac:dyDescent="0.25">
      <c r="A14" t="s">
        <v>1212</v>
      </c>
      <c r="B14" t="s">
        <v>10</v>
      </c>
      <c r="C14" s="1">
        <v>43311</v>
      </c>
      <c r="D14" s="1">
        <v>43438</v>
      </c>
      <c r="E14" t="s">
        <v>1256</v>
      </c>
      <c r="F14" s="35">
        <v>13</v>
      </c>
      <c r="G14" t="s">
        <v>93</v>
      </c>
      <c r="H14" t="s">
        <v>1257</v>
      </c>
      <c r="I14" t="s">
        <v>14</v>
      </c>
      <c r="J14" s="2">
        <v>40290</v>
      </c>
    </row>
    <row r="15" spans="1:10" x14ac:dyDescent="0.25">
      <c r="A15" t="s">
        <v>1215</v>
      </c>
      <c r="B15" t="s">
        <v>1216</v>
      </c>
      <c r="C15" s="1">
        <v>43325</v>
      </c>
      <c r="D15" s="1">
        <v>43438</v>
      </c>
      <c r="E15" t="s">
        <v>1263</v>
      </c>
      <c r="F15" s="35">
        <v>14</v>
      </c>
      <c r="G15" t="s">
        <v>93</v>
      </c>
      <c r="H15" t="s">
        <v>1264</v>
      </c>
      <c r="I15" t="s">
        <v>29</v>
      </c>
      <c r="J15" s="2">
        <v>2920</v>
      </c>
    </row>
    <row r="16" spans="1:10" x14ac:dyDescent="0.25">
      <c r="A16" t="s">
        <v>1219</v>
      </c>
      <c r="B16" t="s">
        <v>10</v>
      </c>
      <c r="C16" s="1">
        <v>43402</v>
      </c>
      <c r="D16" s="1">
        <v>43444</v>
      </c>
      <c r="E16" t="s">
        <v>1266</v>
      </c>
      <c r="F16" s="35">
        <v>15</v>
      </c>
      <c r="G16" t="s">
        <v>93</v>
      </c>
      <c r="H16" t="s">
        <v>1115</v>
      </c>
      <c r="I16" t="s">
        <v>14</v>
      </c>
      <c r="J16" s="2">
        <v>7587.36</v>
      </c>
    </row>
    <row r="17" spans="1:11" x14ac:dyDescent="0.25">
      <c r="A17" t="s">
        <v>1222</v>
      </c>
      <c r="B17" t="s">
        <v>10</v>
      </c>
      <c r="C17" s="1">
        <v>43325</v>
      </c>
      <c r="D17" s="1">
        <v>43460</v>
      </c>
      <c r="E17" t="s">
        <v>1268</v>
      </c>
      <c r="F17" s="35">
        <v>16</v>
      </c>
      <c r="G17" t="s">
        <v>93</v>
      </c>
      <c r="H17" t="s">
        <v>624</v>
      </c>
      <c r="I17" t="s">
        <v>14</v>
      </c>
      <c r="J17" s="2">
        <v>4882</v>
      </c>
    </row>
    <row r="18" spans="1:11" x14ac:dyDescent="0.25">
      <c r="A18" t="s">
        <v>1225</v>
      </c>
      <c r="B18" t="s">
        <v>1226</v>
      </c>
      <c r="C18" s="1">
        <v>43325</v>
      </c>
      <c r="D18" s="1">
        <v>43444</v>
      </c>
      <c r="E18" t="s">
        <v>1270</v>
      </c>
      <c r="F18" s="35">
        <v>17</v>
      </c>
      <c r="G18" t="s">
        <v>93</v>
      </c>
      <c r="H18" t="s">
        <v>1271</v>
      </c>
      <c r="I18" t="s">
        <v>14</v>
      </c>
      <c r="J18" s="2">
        <v>10585</v>
      </c>
    </row>
    <row r="19" spans="1:11" x14ac:dyDescent="0.25">
      <c r="A19" t="s">
        <v>1229</v>
      </c>
      <c r="B19" t="s">
        <v>10</v>
      </c>
      <c r="C19" s="1">
        <v>43369</v>
      </c>
      <c r="D19" s="1">
        <v>43441</v>
      </c>
      <c r="E19" t="s">
        <v>1286</v>
      </c>
      <c r="F19" s="35">
        <v>18</v>
      </c>
      <c r="G19" t="s">
        <v>93</v>
      </c>
      <c r="H19" t="s">
        <v>387</v>
      </c>
      <c r="I19" t="s">
        <v>29</v>
      </c>
      <c r="J19" s="2">
        <v>5999.88</v>
      </c>
    </row>
    <row r="20" spans="1:11" x14ac:dyDescent="0.25">
      <c r="A20" t="s">
        <v>1231</v>
      </c>
      <c r="B20" t="s">
        <v>10</v>
      </c>
      <c r="C20" s="1">
        <v>43377</v>
      </c>
      <c r="D20" s="1">
        <v>43460</v>
      </c>
      <c r="E20" t="s">
        <v>1304</v>
      </c>
      <c r="F20" s="35">
        <v>19</v>
      </c>
      <c r="G20" t="s">
        <v>93</v>
      </c>
      <c r="H20" t="s">
        <v>1305</v>
      </c>
      <c r="I20" t="s">
        <v>29</v>
      </c>
      <c r="J20" s="2">
        <v>49000</v>
      </c>
    </row>
    <row r="21" spans="1:11" x14ac:dyDescent="0.25">
      <c r="A21" t="s">
        <v>1234</v>
      </c>
      <c r="B21" t="s">
        <v>1235</v>
      </c>
      <c r="C21" s="1">
        <v>43391</v>
      </c>
      <c r="D21" s="1">
        <v>43445</v>
      </c>
      <c r="E21" t="s">
        <v>1319</v>
      </c>
      <c r="F21" s="35">
        <v>20</v>
      </c>
      <c r="G21" t="s">
        <v>93</v>
      </c>
      <c r="H21" t="s">
        <v>851</v>
      </c>
      <c r="I21" t="s">
        <v>29</v>
      </c>
      <c r="J21" s="2">
        <v>1719.84</v>
      </c>
    </row>
    <row r="22" spans="1:11" x14ac:dyDescent="0.25">
      <c r="A22" t="s">
        <v>1238</v>
      </c>
      <c r="B22" t="s">
        <v>1239</v>
      </c>
      <c r="C22" s="1">
        <v>43395</v>
      </c>
      <c r="D22" s="1">
        <v>43445</v>
      </c>
      <c r="E22" t="s">
        <v>1322</v>
      </c>
      <c r="F22" s="35">
        <v>21</v>
      </c>
      <c r="G22" t="s">
        <v>93</v>
      </c>
      <c r="H22" t="s">
        <v>1323</v>
      </c>
      <c r="I22" t="s">
        <v>29</v>
      </c>
      <c r="J22" s="2">
        <v>6870</v>
      </c>
    </row>
    <row r="23" spans="1:11" x14ac:dyDescent="0.25">
      <c r="A23" t="s">
        <v>1242</v>
      </c>
      <c r="B23" t="s">
        <v>10</v>
      </c>
      <c r="C23" s="1">
        <v>43403</v>
      </c>
      <c r="D23" s="1">
        <v>43445</v>
      </c>
      <c r="E23" t="s">
        <v>1325</v>
      </c>
      <c r="F23" s="35">
        <v>22</v>
      </c>
      <c r="G23" t="s">
        <v>93</v>
      </c>
      <c r="H23" t="s">
        <v>1326</v>
      </c>
      <c r="I23" t="s">
        <v>29</v>
      </c>
      <c r="J23" s="2">
        <v>1120</v>
      </c>
    </row>
    <row r="24" spans="1:11" x14ac:dyDescent="0.25">
      <c r="A24" t="s">
        <v>1245</v>
      </c>
      <c r="B24" t="s">
        <v>10</v>
      </c>
      <c r="C24" s="1">
        <v>43405</v>
      </c>
      <c r="D24" s="1">
        <v>43440</v>
      </c>
      <c r="E24" t="s">
        <v>1328</v>
      </c>
      <c r="F24" s="35">
        <v>23</v>
      </c>
      <c r="G24" t="s">
        <v>93</v>
      </c>
      <c r="H24" t="s">
        <v>1329</v>
      </c>
      <c r="I24" t="s">
        <v>14</v>
      </c>
      <c r="J24" s="2">
        <v>600</v>
      </c>
    </row>
    <row r="25" spans="1:11" x14ac:dyDescent="0.25">
      <c r="A25" t="s">
        <v>1245</v>
      </c>
      <c r="B25" t="s">
        <v>10</v>
      </c>
      <c r="C25" s="1">
        <v>43048</v>
      </c>
      <c r="D25" s="1">
        <v>43445</v>
      </c>
      <c r="E25" t="s">
        <v>1067</v>
      </c>
      <c r="F25" s="35">
        <v>24</v>
      </c>
      <c r="G25" t="s">
        <v>93</v>
      </c>
      <c r="H25" t="s">
        <v>496</v>
      </c>
      <c r="I25" t="s">
        <v>29</v>
      </c>
      <c r="J25" s="2">
        <v>4980</v>
      </c>
    </row>
    <row r="26" spans="1:11" x14ac:dyDescent="0.25">
      <c r="C26" s="1"/>
      <c r="D26" s="1"/>
      <c r="J26" s="38">
        <f>SUM(J2:J25)</f>
        <v>237703.73</v>
      </c>
      <c r="K26" t="s">
        <v>143</v>
      </c>
    </row>
    <row r="27" spans="1:11" x14ac:dyDescent="0.25">
      <c r="C27" s="1"/>
      <c r="D27" s="1"/>
      <c r="J27" s="2"/>
    </row>
    <row r="28" spans="1:11" x14ac:dyDescent="0.25">
      <c r="A28" t="s">
        <v>1245</v>
      </c>
      <c r="B28" t="s">
        <v>10</v>
      </c>
      <c r="C28" s="1">
        <v>43178</v>
      </c>
      <c r="D28" s="1">
        <v>43439</v>
      </c>
      <c r="E28" t="s">
        <v>1193</v>
      </c>
      <c r="F28" s="35">
        <v>1</v>
      </c>
      <c r="G28" t="s">
        <v>37</v>
      </c>
      <c r="H28" t="s">
        <v>1194</v>
      </c>
      <c r="I28" t="s">
        <v>14</v>
      </c>
      <c r="J28" s="2">
        <v>22397.200000000001</v>
      </c>
    </row>
    <row r="29" spans="1:11" x14ac:dyDescent="0.25">
      <c r="A29" t="s">
        <v>1245</v>
      </c>
      <c r="B29" t="s">
        <v>10</v>
      </c>
      <c r="C29" s="1">
        <v>43209</v>
      </c>
      <c r="D29" s="1">
        <v>43439</v>
      </c>
      <c r="E29" t="s">
        <v>1207</v>
      </c>
      <c r="F29" s="35">
        <v>2</v>
      </c>
      <c r="G29" t="s">
        <v>37</v>
      </c>
      <c r="H29" t="s">
        <v>1208</v>
      </c>
      <c r="I29" t="s">
        <v>29</v>
      </c>
      <c r="J29" s="2">
        <v>15632</v>
      </c>
    </row>
    <row r="30" spans="1:11" x14ac:dyDescent="0.25">
      <c r="A30" t="s">
        <v>1251</v>
      </c>
      <c r="B30" t="s">
        <v>10</v>
      </c>
      <c r="C30" s="1">
        <v>43231</v>
      </c>
      <c r="D30" s="1">
        <v>43439</v>
      </c>
      <c r="E30" t="s">
        <v>1213</v>
      </c>
      <c r="F30" s="35">
        <v>3</v>
      </c>
      <c r="G30" t="s">
        <v>37</v>
      </c>
      <c r="H30" t="s">
        <v>1214</v>
      </c>
      <c r="I30" t="s">
        <v>29</v>
      </c>
      <c r="J30" s="2">
        <v>2970</v>
      </c>
    </row>
    <row r="31" spans="1:11" x14ac:dyDescent="0.25">
      <c r="A31" t="s">
        <v>1251</v>
      </c>
      <c r="B31" t="s">
        <v>10</v>
      </c>
      <c r="C31" s="1">
        <v>43266</v>
      </c>
      <c r="D31" s="1">
        <v>43437</v>
      </c>
      <c r="E31" t="s">
        <v>1227</v>
      </c>
      <c r="F31" s="35">
        <v>4</v>
      </c>
      <c r="G31" t="s">
        <v>37</v>
      </c>
      <c r="H31" t="s">
        <v>1228</v>
      </c>
      <c r="I31" t="s">
        <v>29</v>
      </c>
      <c r="J31" s="2">
        <v>4000</v>
      </c>
    </row>
    <row r="32" spans="1:11" x14ac:dyDescent="0.25">
      <c r="A32" t="s">
        <v>1255</v>
      </c>
      <c r="B32" t="s">
        <v>10</v>
      </c>
      <c r="C32" s="1">
        <v>43298</v>
      </c>
      <c r="D32" s="1">
        <v>43440</v>
      </c>
      <c r="E32" t="s">
        <v>1236</v>
      </c>
      <c r="F32" s="35">
        <v>5</v>
      </c>
      <c r="G32" t="s">
        <v>37</v>
      </c>
      <c r="H32" t="s">
        <v>1237</v>
      </c>
      <c r="I32" t="s">
        <v>29</v>
      </c>
      <c r="J32" s="2">
        <v>2900.8</v>
      </c>
    </row>
    <row r="33" spans="1:10" x14ac:dyDescent="0.25">
      <c r="A33" t="s">
        <v>1258</v>
      </c>
      <c r="B33" t="s">
        <v>1259</v>
      </c>
      <c r="C33" s="1">
        <v>43299</v>
      </c>
      <c r="D33" s="1">
        <v>43439</v>
      </c>
      <c r="E33" t="s">
        <v>1240</v>
      </c>
      <c r="F33" s="35">
        <v>6</v>
      </c>
      <c r="G33" t="s">
        <v>37</v>
      </c>
      <c r="H33" t="s">
        <v>1241</v>
      </c>
      <c r="I33" t="s">
        <v>29</v>
      </c>
      <c r="J33" s="2">
        <v>2214</v>
      </c>
    </row>
    <row r="34" spans="1:10" x14ac:dyDescent="0.25">
      <c r="A34" t="s">
        <v>1262</v>
      </c>
      <c r="B34" t="s">
        <v>10</v>
      </c>
      <c r="C34" s="1">
        <v>42523</v>
      </c>
      <c r="D34" s="1">
        <v>43447</v>
      </c>
      <c r="E34" t="s">
        <v>1260</v>
      </c>
      <c r="F34" s="35">
        <v>7</v>
      </c>
      <c r="G34" t="s">
        <v>37</v>
      </c>
      <c r="H34" t="s">
        <v>1261</v>
      </c>
      <c r="I34" t="s">
        <v>14</v>
      </c>
      <c r="J34" s="2">
        <v>50000</v>
      </c>
    </row>
    <row r="35" spans="1:10" x14ac:dyDescent="0.25">
      <c r="A35" t="s">
        <v>1265</v>
      </c>
      <c r="B35" t="s">
        <v>10</v>
      </c>
      <c r="C35" s="1">
        <v>43328</v>
      </c>
      <c r="D35" s="1">
        <v>43444</v>
      </c>
      <c r="E35" t="s">
        <v>1274</v>
      </c>
      <c r="F35" s="35">
        <v>8</v>
      </c>
      <c r="G35" t="s">
        <v>37</v>
      </c>
      <c r="H35" t="s">
        <v>1275</v>
      </c>
      <c r="I35" t="s">
        <v>14</v>
      </c>
      <c r="J35" s="2">
        <v>16000</v>
      </c>
    </row>
    <row r="36" spans="1:10" x14ac:dyDescent="0.25">
      <c r="A36" t="s">
        <v>1267</v>
      </c>
      <c r="B36" t="s">
        <v>10</v>
      </c>
      <c r="C36" s="1">
        <v>43357</v>
      </c>
      <c r="D36" s="1">
        <v>43446</v>
      </c>
      <c r="E36" t="s">
        <v>1278</v>
      </c>
      <c r="F36" s="35">
        <v>9</v>
      </c>
      <c r="G36" t="s">
        <v>37</v>
      </c>
      <c r="H36" t="s">
        <v>1279</v>
      </c>
      <c r="I36" t="s">
        <v>29</v>
      </c>
      <c r="J36" s="2">
        <v>3135.9</v>
      </c>
    </row>
    <row r="37" spans="1:10" x14ac:dyDescent="0.25">
      <c r="A37" t="s">
        <v>1269</v>
      </c>
      <c r="B37" t="s">
        <v>10</v>
      </c>
      <c r="C37" s="1">
        <v>43396</v>
      </c>
      <c r="D37" s="1">
        <v>43445</v>
      </c>
      <c r="E37" t="s">
        <v>1282</v>
      </c>
      <c r="F37" s="35">
        <v>10</v>
      </c>
      <c r="G37" t="s">
        <v>37</v>
      </c>
      <c r="H37" t="s">
        <v>1283</v>
      </c>
      <c r="I37" t="s">
        <v>29</v>
      </c>
      <c r="J37" s="2">
        <v>5625</v>
      </c>
    </row>
    <row r="38" spans="1:10" x14ac:dyDescent="0.25">
      <c r="A38" t="s">
        <v>1272</v>
      </c>
      <c r="B38" t="s">
        <v>1273</v>
      </c>
      <c r="C38" s="1">
        <v>43369</v>
      </c>
      <c r="D38" s="1">
        <v>43438</v>
      </c>
      <c r="E38" t="s">
        <v>1289</v>
      </c>
      <c r="F38" s="35">
        <v>11</v>
      </c>
      <c r="G38" t="s">
        <v>37</v>
      </c>
      <c r="H38" t="s">
        <v>686</v>
      </c>
      <c r="I38" t="s">
        <v>29</v>
      </c>
      <c r="J38" s="2">
        <v>1900</v>
      </c>
    </row>
    <row r="39" spans="1:10" x14ac:dyDescent="0.25">
      <c r="A39" t="s">
        <v>1276</v>
      </c>
      <c r="B39" t="s">
        <v>1277</v>
      </c>
      <c r="C39" s="1">
        <v>43369</v>
      </c>
      <c r="D39" s="1">
        <v>43445</v>
      </c>
      <c r="E39" t="s">
        <v>1292</v>
      </c>
      <c r="F39" s="35">
        <v>12</v>
      </c>
      <c r="G39" t="s">
        <v>37</v>
      </c>
      <c r="H39" t="s">
        <v>1293</v>
      </c>
      <c r="I39" t="s">
        <v>29</v>
      </c>
      <c r="J39" s="2">
        <v>26751.85</v>
      </c>
    </row>
    <row r="40" spans="1:10" x14ac:dyDescent="0.25">
      <c r="A40" t="s">
        <v>1280</v>
      </c>
      <c r="B40" t="s">
        <v>1281</v>
      </c>
      <c r="C40" s="1">
        <v>43370</v>
      </c>
      <c r="D40" s="1">
        <v>43440</v>
      </c>
      <c r="E40" t="s">
        <v>1296</v>
      </c>
      <c r="F40" s="35">
        <v>13</v>
      </c>
      <c r="G40" t="s">
        <v>37</v>
      </c>
      <c r="H40" t="s">
        <v>1297</v>
      </c>
      <c r="I40" t="s">
        <v>14</v>
      </c>
      <c r="J40" s="2">
        <v>41817.32</v>
      </c>
    </row>
    <row r="41" spans="1:10" x14ac:dyDescent="0.25">
      <c r="A41" t="s">
        <v>1284</v>
      </c>
      <c r="B41" t="s">
        <v>1285</v>
      </c>
      <c r="C41" s="1">
        <v>43388</v>
      </c>
      <c r="D41" s="1">
        <v>43445</v>
      </c>
      <c r="E41" t="s">
        <v>1300</v>
      </c>
      <c r="F41" s="35">
        <v>14</v>
      </c>
      <c r="G41" t="s">
        <v>37</v>
      </c>
      <c r="H41" t="s">
        <v>1301</v>
      </c>
      <c r="I41" t="s">
        <v>29</v>
      </c>
      <c r="J41" s="2">
        <v>22829.27</v>
      </c>
    </row>
    <row r="42" spans="1:10" x14ac:dyDescent="0.25">
      <c r="A42" t="s">
        <v>1287</v>
      </c>
      <c r="B42" t="s">
        <v>1288</v>
      </c>
      <c r="C42" s="1">
        <v>43378</v>
      </c>
      <c r="D42" s="1">
        <v>43445</v>
      </c>
      <c r="E42" t="s">
        <v>1308</v>
      </c>
      <c r="F42" s="35">
        <v>15</v>
      </c>
      <c r="G42" t="s">
        <v>37</v>
      </c>
      <c r="H42" t="s">
        <v>1069</v>
      </c>
      <c r="I42" t="s">
        <v>29</v>
      </c>
      <c r="J42" s="2">
        <v>14414.8</v>
      </c>
    </row>
    <row r="43" spans="1:10" x14ac:dyDescent="0.25">
      <c r="A43" t="s">
        <v>1290</v>
      </c>
      <c r="B43" t="s">
        <v>1291</v>
      </c>
      <c r="C43" s="1">
        <v>43409</v>
      </c>
      <c r="D43" s="1">
        <v>43445</v>
      </c>
      <c r="E43" t="s">
        <v>1311</v>
      </c>
      <c r="F43" s="35">
        <v>16</v>
      </c>
      <c r="G43" t="s">
        <v>37</v>
      </c>
      <c r="H43" t="s">
        <v>1312</v>
      </c>
      <c r="I43" t="s">
        <v>29</v>
      </c>
      <c r="J43" s="2">
        <v>2500</v>
      </c>
    </row>
    <row r="44" spans="1:10" x14ac:dyDescent="0.25">
      <c r="A44" t="s">
        <v>1294</v>
      </c>
      <c r="B44" t="s">
        <v>1295</v>
      </c>
      <c r="C44" s="1">
        <v>43391</v>
      </c>
      <c r="D44" s="1">
        <v>43439</v>
      </c>
      <c r="E44" t="s">
        <v>1315</v>
      </c>
      <c r="F44" s="35">
        <v>17</v>
      </c>
      <c r="G44" t="s">
        <v>37</v>
      </c>
      <c r="H44" t="s">
        <v>1316</v>
      </c>
      <c r="I44" t="s">
        <v>29</v>
      </c>
      <c r="J44" s="2">
        <v>40799.839999999997</v>
      </c>
    </row>
    <row r="45" spans="1:10" x14ac:dyDescent="0.25">
      <c r="A45" t="s">
        <v>1298</v>
      </c>
      <c r="B45" t="s">
        <v>1299</v>
      </c>
      <c r="C45" s="1">
        <v>42977</v>
      </c>
      <c r="D45" s="1">
        <v>43439</v>
      </c>
      <c r="E45" t="s">
        <v>1331</v>
      </c>
      <c r="F45" s="35">
        <v>18</v>
      </c>
      <c r="G45" t="s">
        <v>37</v>
      </c>
      <c r="H45" t="s">
        <v>1332</v>
      </c>
      <c r="I45" t="s">
        <v>29</v>
      </c>
      <c r="J45" s="2">
        <v>3125</v>
      </c>
    </row>
    <row r="46" spans="1:10" x14ac:dyDescent="0.25">
      <c r="A46" t="s">
        <v>1354</v>
      </c>
      <c r="B46" t="s">
        <v>1355</v>
      </c>
      <c r="C46" s="1">
        <v>43396</v>
      </c>
      <c r="D46" s="1">
        <v>43445</v>
      </c>
      <c r="E46" t="s">
        <v>1356</v>
      </c>
      <c r="F46" s="35">
        <v>19</v>
      </c>
      <c r="G46" t="s">
        <v>37</v>
      </c>
      <c r="H46" t="s">
        <v>1357</v>
      </c>
      <c r="I46" t="s">
        <v>29</v>
      </c>
      <c r="J46" s="2">
        <v>9700</v>
      </c>
    </row>
    <row r="47" spans="1:10" x14ac:dyDescent="0.25">
      <c r="C47" s="1"/>
      <c r="D47" s="1"/>
      <c r="J47" s="38">
        <f>SUM(J28:J46)</f>
        <v>288712.98</v>
      </c>
    </row>
    <row r="48" spans="1:10" x14ac:dyDescent="0.25">
      <c r="C48" s="1"/>
      <c r="D48" s="1"/>
      <c r="J48" s="2"/>
    </row>
    <row r="49" spans="1:10" x14ac:dyDescent="0.25">
      <c r="A49" t="s">
        <v>1302</v>
      </c>
      <c r="B49" t="s">
        <v>1303</v>
      </c>
      <c r="C49" s="1">
        <v>43263</v>
      </c>
      <c r="D49" s="1">
        <v>43460</v>
      </c>
      <c r="E49" t="s">
        <v>1220</v>
      </c>
      <c r="F49" s="35">
        <v>1</v>
      </c>
      <c r="G49" t="s">
        <v>12</v>
      </c>
      <c r="H49" t="s">
        <v>1221</v>
      </c>
      <c r="I49" t="s">
        <v>14</v>
      </c>
      <c r="J49" s="2">
        <v>15163.84</v>
      </c>
    </row>
    <row r="50" spans="1:10" x14ac:dyDescent="0.25">
      <c r="A50" t="s">
        <v>1306</v>
      </c>
      <c r="B50" t="s">
        <v>1307</v>
      </c>
      <c r="C50" s="1">
        <v>43298</v>
      </c>
      <c r="D50" s="1">
        <v>43440</v>
      </c>
      <c r="E50" t="s">
        <v>1232</v>
      </c>
      <c r="F50" s="35">
        <v>2</v>
      </c>
      <c r="G50" t="s">
        <v>12</v>
      </c>
      <c r="H50" t="s">
        <v>1233</v>
      </c>
      <c r="I50" t="s">
        <v>29</v>
      </c>
      <c r="J50" s="2">
        <v>146920.79</v>
      </c>
    </row>
    <row r="51" spans="1:10" x14ac:dyDescent="0.25">
      <c r="A51" t="s">
        <v>1309</v>
      </c>
      <c r="B51" t="s">
        <v>1310</v>
      </c>
      <c r="C51" s="1">
        <v>43444</v>
      </c>
      <c r="D51" s="1">
        <v>43451</v>
      </c>
      <c r="E51" t="s">
        <v>1338</v>
      </c>
      <c r="F51" s="47">
        <v>3</v>
      </c>
      <c r="G51" t="s">
        <v>12</v>
      </c>
      <c r="H51" t="s">
        <v>15</v>
      </c>
      <c r="I51" t="s">
        <v>14</v>
      </c>
      <c r="J51" s="2">
        <v>2310</v>
      </c>
    </row>
    <row r="52" spans="1:10" x14ac:dyDescent="0.25">
      <c r="A52" t="s">
        <v>1313</v>
      </c>
      <c r="B52" t="s">
        <v>1314</v>
      </c>
      <c r="C52" s="1">
        <v>43444</v>
      </c>
      <c r="D52" s="1">
        <v>43451</v>
      </c>
      <c r="E52" t="s">
        <v>1338</v>
      </c>
      <c r="F52" s="47"/>
      <c r="G52" t="s">
        <v>12</v>
      </c>
      <c r="H52" t="s">
        <v>114</v>
      </c>
      <c r="I52" t="s">
        <v>14</v>
      </c>
      <c r="J52" s="2">
        <v>350</v>
      </c>
    </row>
    <row r="53" spans="1:10" x14ac:dyDescent="0.25">
      <c r="A53" t="s">
        <v>1317</v>
      </c>
      <c r="B53" t="s">
        <v>1318</v>
      </c>
      <c r="C53" s="1">
        <v>43444</v>
      </c>
      <c r="D53" s="1">
        <v>43451</v>
      </c>
      <c r="E53" t="s">
        <v>1338</v>
      </c>
      <c r="F53" s="47"/>
      <c r="G53" t="s">
        <v>12</v>
      </c>
      <c r="H53" t="s">
        <v>17</v>
      </c>
      <c r="I53" t="s">
        <v>14</v>
      </c>
      <c r="J53" s="2">
        <v>1372.5</v>
      </c>
    </row>
    <row r="54" spans="1:10" x14ac:dyDescent="0.25">
      <c r="A54" t="s">
        <v>1320</v>
      </c>
      <c r="B54" t="s">
        <v>1321</v>
      </c>
      <c r="C54" s="1">
        <v>43444</v>
      </c>
      <c r="D54" s="1">
        <v>43451</v>
      </c>
      <c r="E54" t="s">
        <v>1338</v>
      </c>
      <c r="F54" s="47"/>
      <c r="G54" t="s">
        <v>12</v>
      </c>
      <c r="H54" t="s">
        <v>18</v>
      </c>
      <c r="I54" t="s">
        <v>14</v>
      </c>
      <c r="J54" s="2">
        <v>2460</v>
      </c>
    </row>
    <row r="55" spans="1:10" x14ac:dyDescent="0.25">
      <c r="A55" t="s">
        <v>1324</v>
      </c>
      <c r="B55" t="s">
        <v>10</v>
      </c>
      <c r="C55" s="1">
        <v>43444</v>
      </c>
      <c r="D55" s="1">
        <v>43451</v>
      </c>
      <c r="E55" t="s">
        <v>1338</v>
      </c>
      <c r="F55" s="47"/>
      <c r="G55" t="s">
        <v>12</v>
      </c>
      <c r="H55" t="s">
        <v>19</v>
      </c>
      <c r="I55" t="s">
        <v>14</v>
      </c>
      <c r="J55" s="2">
        <v>1125</v>
      </c>
    </row>
    <row r="56" spans="1:10" x14ac:dyDescent="0.25">
      <c r="A56" t="s">
        <v>1327</v>
      </c>
      <c r="B56" t="s">
        <v>10</v>
      </c>
      <c r="C56" s="1">
        <v>43444</v>
      </c>
      <c r="D56" s="1">
        <v>43451</v>
      </c>
      <c r="E56" t="s">
        <v>1338</v>
      </c>
      <c r="F56" s="47"/>
      <c r="G56" t="s">
        <v>12</v>
      </c>
      <c r="H56" t="s">
        <v>20</v>
      </c>
      <c r="I56" t="s">
        <v>14</v>
      </c>
      <c r="J56" s="2">
        <v>6362.5</v>
      </c>
    </row>
    <row r="57" spans="1:10" x14ac:dyDescent="0.25">
      <c r="A57" t="s">
        <v>1330</v>
      </c>
      <c r="B57" t="s">
        <v>10</v>
      </c>
      <c r="C57" s="1">
        <v>43444</v>
      </c>
      <c r="D57" s="1">
        <v>43451</v>
      </c>
      <c r="E57" t="s">
        <v>1338</v>
      </c>
      <c r="F57" s="47"/>
      <c r="G57" t="s">
        <v>12</v>
      </c>
      <c r="H57" t="s">
        <v>21</v>
      </c>
      <c r="I57" t="s">
        <v>14</v>
      </c>
      <c r="J57" s="2">
        <v>1920</v>
      </c>
    </row>
    <row r="58" spans="1:10" x14ac:dyDescent="0.25">
      <c r="A58" t="s">
        <v>1333</v>
      </c>
      <c r="B58" t="s">
        <v>1334</v>
      </c>
      <c r="C58" s="1">
        <v>43444</v>
      </c>
      <c r="D58" s="1">
        <v>43451</v>
      </c>
      <c r="E58" t="s">
        <v>1338</v>
      </c>
      <c r="F58" s="47"/>
      <c r="G58" t="s">
        <v>12</v>
      </c>
      <c r="H58" t="s">
        <v>23</v>
      </c>
      <c r="I58" t="s">
        <v>14</v>
      </c>
      <c r="J58" s="2">
        <v>2275</v>
      </c>
    </row>
    <row r="59" spans="1:10" x14ac:dyDescent="0.25">
      <c r="C59" s="1"/>
      <c r="D59" s="1"/>
      <c r="J59" s="38">
        <f>SUM(J49:J58)</f>
        <v>180259.63</v>
      </c>
    </row>
    <row r="60" spans="1:10" x14ac:dyDescent="0.25">
      <c r="C60" s="1"/>
      <c r="D60" s="1"/>
      <c r="J60" s="2"/>
    </row>
    <row r="61" spans="1:10" x14ac:dyDescent="0.25">
      <c r="A61" t="s">
        <v>1337</v>
      </c>
      <c r="B61" t="s">
        <v>10</v>
      </c>
      <c r="C61" s="1">
        <v>43112</v>
      </c>
      <c r="D61" s="1">
        <v>43451</v>
      </c>
      <c r="E61" t="s">
        <v>1181</v>
      </c>
      <c r="F61" s="35">
        <v>1</v>
      </c>
      <c r="G61" t="s">
        <v>52</v>
      </c>
      <c r="H61" t="s">
        <v>1182</v>
      </c>
      <c r="I61" t="s">
        <v>14</v>
      </c>
      <c r="J61" s="2">
        <v>160700</v>
      </c>
    </row>
    <row r="62" spans="1:10" x14ac:dyDescent="0.25">
      <c r="A62" t="s">
        <v>1337</v>
      </c>
      <c r="B62" t="s">
        <v>10</v>
      </c>
      <c r="C62" s="1">
        <v>43197</v>
      </c>
      <c r="D62" s="1">
        <v>43446</v>
      </c>
      <c r="E62" t="s">
        <v>1201</v>
      </c>
      <c r="F62" s="35">
        <v>2</v>
      </c>
      <c r="G62" t="s">
        <v>52</v>
      </c>
      <c r="H62" t="s">
        <v>1202</v>
      </c>
      <c r="I62" t="s">
        <v>29</v>
      </c>
      <c r="J62" s="2">
        <v>20053.98</v>
      </c>
    </row>
    <row r="63" spans="1:10" x14ac:dyDescent="0.25">
      <c r="A63" t="s">
        <v>1337</v>
      </c>
      <c r="B63" t="s">
        <v>10</v>
      </c>
      <c r="C63" s="1">
        <v>43197</v>
      </c>
      <c r="D63" s="1">
        <v>43446</v>
      </c>
      <c r="E63" t="s">
        <v>1201</v>
      </c>
      <c r="F63" s="35">
        <v>3</v>
      </c>
      <c r="G63" t="s">
        <v>52</v>
      </c>
      <c r="H63" t="s">
        <v>1203</v>
      </c>
      <c r="I63" t="s">
        <v>29</v>
      </c>
      <c r="J63" s="2">
        <v>64039.99</v>
      </c>
    </row>
    <row r="64" spans="1:10" x14ac:dyDescent="0.25">
      <c r="A64" t="s">
        <v>1337</v>
      </c>
      <c r="B64" t="s">
        <v>10</v>
      </c>
      <c r="C64" s="1">
        <v>43197</v>
      </c>
      <c r="D64" s="1">
        <v>43448</v>
      </c>
      <c r="E64" t="s">
        <v>1201</v>
      </c>
      <c r="F64" s="35">
        <v>4</v>
      </c>
      <c r="G64" t="s">
        <v>52</v>
      </c>
      <c r="H64" t="s">
        <v>1204</v>
      </c>
      <c r="I64" t="s">
        <v>29</v>
      </c>
      <c r="J64" s="2">
        <v>58809.99</v>
      </c>
    </row>
    <row r="65" spans="1:10" x14ac:dyDescent="0.25">
      <c r="A65" t="s">
        <v>1337</v>
      </c>
      <c r="B65" t="s">
        <v>10</v>
      </c>
      <c r="C65" s="1">
        <v>43304</v>
      </c>
      <c r="D65" s="1">
        <v>43454</v>
      </c>
      <c r="E65" t="s">
        <v>1217</v>
      </c>
      <c r="F65" s="35">
        <v>5</v>
      </c>
      <c r="G65" t="s">
        <v>52</v>
      </c>
      <c r="H65" t="s">
        <v>1218</v>
      </c>
      <c r="I65" t="s">
        <v>14</v>
      </c>
      <c r="J65" s="2">
        <v>957014.78</v>
      </c>
    </row>
    <row r="66" spans="1:10" x14ac:dyDescent="0.25">
      <c r="A66" t="s">
        <v>1337</v>
      </c>
      <c r="B66" t="s">
        <v>10</v>
      </c>
      <c r="C66" s="1">
        <v>43108</v>
      </c>
      <c r="D66" s="1">
        <v>43439</v>
      </c>
      <c r="E66" t="s">
        <v>1335</v>
      </c>
      <c r="F66" s="35">
        <v>6</v>
      </c>
      <c r="G66" t="s">
        <v>52</v>
      </c>
      <c r="H66" t="s">
        <v>1336</v>
      </c>
      <c r="I66" t="s">
        <v>14</v>
      </c>
      <c r="J66" s="2">
        <v>150000</v>
      </c>
    </row>
    <row r="67" spans="1:10" x14ac:dyDescent="0.25">
      <c r="A67" t="s">
        <v>1337</v>
      </c>
      <c r="B67" t="s">
        <v>10</v>
      </c>
      <c r="C67" s="1">
        <v>42679</v>
      </c>
      <c r="D67" s="1">
        <v>43440</v>
      </c>
      <c r="E67" t="s">
        <v>1345</v>
      </c>
      <c r="F67" s="35">
        <v>7</v>
      </c>
      <c r="G67" t="s">
        <v>52</v>
      </c>
      <c r="H67" t="s">
        <v>1346</v>
      </c>
      <c r="I67" t="s">
        <v>29</v>
      </c>
      <c r="J67" s="2">
        <v>5475</v>
      </c>
    </row>
    <row r="68" spans="1:10" x14ac:dyDescent="0.25">
      <c r="A68" t="s">
        <v>1337</v>
      </c>
      <c r="B68" t="s">
        <v>10</v>
      </c>
      <c r="C68" s="1">
        <v>42679</v>
      </c>
      <c r="D68" s="1">
        <v>43440</v>
      </c>
      <c r="E68" t="s">
        <v>1345</v>
      </c>
      <c r="F68" s="35">
        <v>8</v>
      </c>
      <c r="G68" t="s">
        <v>52</v>
      </c>
      <c r="H68" t="s">
        <v>1347</v>
      </c>
      <c r="I68" t="s">
        <v>29</v>
      </c>
      <c r="J68" s="2">
        <v>43409</v>
      </c>
    </row>
    <row r="69" spans="1:10" x14ac:dyDescent="0.25">
      <c r="A69" t="s">
        <v>1339</v>
      </c>
      <c r="B69" t="s">
        <v>1340</v>
      </c>
      <c r="C69" s="1">
        <v>42679</v>
      </c>
      <c r="D69" s="1">
        <v>43440</v>
      </c>
      <c r="E69" t="s">
        <v>1345</v>
      </c>
      <c r="F69" s="35">
        <v>9</v>
      </c>
      <c r="G69" t="s">
        <v>52</v>
      </c>
      <c r="H69" t="s">
        <v>1348</v>
      </c>
      <c r="I69" t="s">
        <v>29</v>
      </c>
      <c r="J69" s="2">
        <v>14304</v>
      </c>
    </row>
    <row r="70" spans="1:10" x14ac:dyDescent="0.25">
      <c r="C70" s="1"/>
      <c r="D70" s="1"/>
      <c r="J70" s="38">
        <f>SUM(J61:J69)</f>
        <v>1473806.74</v>
      </c>
    </row>
    <row r="71" spans="1:10" x14ac:dyDescent="0.25">
      <c r="C71" s="1"/>
      <c r="D71" s="1"/>
      <c r="J71" s="2"/>
    </row>
    <row r="72" spans="1:10" x14ac:dyDescent="0.25">
      <c r="A72" t="s">
        <v>1343</v>
      </c>
      <c r="B72" t="s">
        <v>1344</v>
      </c>
      <c r="C72" s="1">
        <v>43111</v>
      </c>
      <c r="D72" s="1">
        <v>43439</v>
      </c>
      <c r="E72" t="s">
        <v>905</v>
      </c>
      <c r="F72" s="35">
        <v>1</v>
      </c>
      <c r="G72" t="s">
        <v>27</v>
      </c>
      <c r="H72" t="s">
        <v>995</v>
      </c>
      <c r="I72" t="s">
        <v>29</v>
      </c>
      <c r="J72" s="2">
        <v>12840</v>
      </c>
    </row>
    <row r="73" spans="1:10" x14ac:dyDescent="0.25">
      <c r="A73" t="s">
        <v>1343</v>
      </c>
      <c r="B73" t="s">
        <v>1344</v>
      </c>
      <c r="C73" s="1">
        <v>43151</v>
      </c>
      <c r="D73" s="1">
        <v>43437</v>
      </c>
      <c r="E73" t="s">
        <v>1185</v>
      </c>
      <c r="F73" s="35">
        <v>2</v>
      </c>
      <c r="G73" t="s">
        <v>27</v>
      </c>
      <c r="H73" t="s">
        <v>1186</v>
      </c>
      <c r="I73" t="s">
        <v>14</v>
      </c>
      <c r="J73" s="2">
        <v>171</v>
      </c>
    </row>
    <row r="74" spans="1:10" x14ac:dyDescent="0.25">
      <c r="A74" t="s">
        <v>1343</v>
      </c>
      <c r="B74" t="s">
        <v>1344</v>
      </c>
      <c r="C74" s="1">
        <v>43151</v>
      </c>
      <c r="D74" s="1">
        <v>43437</v>
      </c>
      <c r="E74" t="s">
        <v>1185</v>
      </c>
      <c r="F74" s="35">
        <v>3</v>
      </c>
      <c r="G74" t="s">
        <v>27</v>
      </c>
      <c r="H74" t="s">
        <v>1187</v>
      </c>
      <c r="I74" t="s">
        <v>14</v>
      </c>
      <c r="J74" s="2">
        <v>22835</v>
      </c>
    </row>
    <row r="75" spans="1:10" x14ac:dyDescent="0.25">
      <c r="A75" t="s">
        <v>1066</v>
      </c>
      <c r="B75" t="s">
        <v>10</v>
      </c>
      <c r="C75" s="1">
        <v>43035</v>
      </c>
      <c r="D75" s="1">
        <v>43438</v>
      </c>
      <c r="E75" t="s">
        <v>1341</v>
      </c>
      <c r="F75" s="35">
        <v>4</v>
      </c>
      <c r="G75" t="s">
        <v>27</v>
      </c>
      <c r="H75" t="s">
        <v>1342</v>
      </c>
      <c r="I75" t="s">
        <v>29</v>
      </c>
      <c r="J75" s="2">
        <v>472708.32</v>
      </c>
    </row>
    <row r="76" spans="1:10" x14ac:dyDescent="0.25">
      <c r="A76" t="s">
        <v>733</v>
      </c>
      <c r="B76" t="s">
        <v>734</v>
      </c>
      <c r="C76" s="1">
        <v>43053</v>
      </c>
      <c r="D76" s="1">
        <v>43462</v>
      </c>
      <c r="E76" t="s">
        <v>735</v>
      </c>
      <c r="F76" s="35">
        <v>5</v>
      </c>
      <c r="G76" t="s">
        <v>27</v>
      </c>
      <c r="H76" t="s">
        <v>736</v>
      </c>
      <c r="I76" t="s">
        <v>29</v>
      </c>
      <c r="J76" s="2">
        <v>6719.99</v>
      </c>
    </row>
    <row r="77" spans="1:10" x14ac:dyDescent="0.25">
      <c r="A77" t="s">
        <v>737</v>
      </c>
      <c r="B77" t="s">
        <v>738</v>
      </c>
      <c r="C77" s="1">
        <v>43053</v>
      </c>
      <c r="D77" s="1">
        <v>43462</v>
      </c>
      <c r="E77" t="s">
        <v>739</v>
      </c>
      <c r="F77" s="35">
        <v>6</v>
      </c>
      <c r="G77" t="s">
        <v>27</v>
      </c>
      <c r="H77" t="s">
        <v>740</v>
      </c>
      <c r="I77" t="s">
        <v>29</v>
      </c>
      <c r="J77" s="2">
        <v>15000</v>
      </c>
    </row>
    <row r="78" spans="1:10" x14ac:dyDescent="0.25">
      <c r="A78" t="s">
        <v>982</v>
      </c>
      <c r="B78" t="s">
        <v>983</v>
      </c>
      <c r="C78" s="1">
        <v>43053</v>
      </c>
      <c r="D78" s="1">
        <v>43439</v>
      </c>
      <c r="E78" t="s">
        <v>984</v>
      </c>
      <c r="F78" s="35">
        <v>7</v>
      </c>
      <c r="G78" t="s">
        <v>27</v>
      </c>
      <c r="H78" t="s">
        <v>1349</v>
      </c>
      <c r="I78" t="s">
        <v>29</v>
      </c>
      <c r="J78" s="2">
        <v>2549.92</v>
      </c>
    </row>
    <row r="79" spans="1:10" x14ac:dyDescent="0.25">
      <c r="A79" t="s">
        <v>1350</v>
      </c>
      <c r="B79" t="s">
        <v>1351</v>
      </c>
      <c r="C79" s="1">
        <v>43068</v>
      </c>
      <c r="D79" s="1">
        <v>43462</v>
      </c>
      <c r="E79" t="s">
        <v>1352</v>
      </c>
      <c r="F79" s="35">
        <v>8</v>
      </c>
      <c r="G79" t="s">
        <v>27</v>
      </c>
      <c r="H79" t="s">
        <v>1353</v>
      </c>
      <c r="I79" t="s">
        <v>29</v>
      </c>
      <c r="J79" s="2">
        <v>14499</v>
      </c>
    </row>
    <row r="80" spans="1:10" x14ac:dyDescent="0.25">
      <c r="J80" s="38">
        <f>SUM(J72:J79)</f>
        <v>547323.2300000001</v>
      </c>
    </row>
    <row r="81" spans="10:10" x14ac:dyDescent="0.25">
      <c r="J81" s="38"/>
    </row>
    <row r="82" spans="10:10" x14ac:dyDescent="0.25">
      <c r="J82" s="3">
        <f>SUM(J80,J70,J59,J47,J26)</f>
        <v>2727806.31</v>
      </c>
    </row>
    <row r="83" spans="10:10" x14ac:dyDescent="0.25">
      <c r="J83" s="18">
        <v>2727806.31</v>
      </c>
    </row>
    <row r="84" spans="10:10" x14ac:dyDescent="0.25">
      <c r="J84" s="2">
        <f>J82-J83</f>
        <v>0</v>
      </c>
    </row>
  </sheetData>
  <autoFilter ref="A1:J1"/>
  <sortState ref="A2:I70">
    <sortCondition ref="C2:C70"/>
  </sortState>
  <mergeCells count="1">
    <mergeCell ref="F51:F58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D17" sqref="D17"/>
    </sheetView>
  </sheetViews>
  <sheetFormatPr defaultRowHeight="15" x14ac:dyDescent="0.25"/>
  <cols>
    <col min="1" max="1" width="20.42578125" bestFit="1" customWidth="1"/>
    <col min="2" max="2" width="14.85546875" customWidth="1"/>
    <col min="3" max="3" width="27.42578125" customWidth="1"/>
    <col min="4" max="4" width="19" customWidth="1"/>
    <col min="5" max="5" width="16.28515625" customWidth="1"/>
    <col min="6" max="6" width="18.7109375" customWidth="1"/>
  </cols>
  <sheetData>
    <row r="1" spans="1:6" ht="15.75" thickBot="1" x14ac:dyDescent="0.3">
      <c r="A1" s="49" t="s">
        <v>1358</v>
      </c>
      <c r="B1" s="50"/>
      <c r="C1" s="51"/>
    </row>
    <row r="2" spans="1:6" x14ac:dyDescent="0.25">
      <c r="A2" s="20" t="s">
        <v>758</v>
      </c>
      <c r="B2" s="21" t="s">
        <v>759</v>
      </c>
      <c r="C2" s="22" t="s">
        <v>760</v>
      </c>
      <c r="D2" s="54" t="s">
        <v>761</v>
      </c>
      <c r="E2" s="55"/>
    </row>
    <row r="3" spans="1:6" x14ac:dyDescent="0.25">
      <c r="A3" s="24" t="s">
        <v>762</v>
      </c>
      <c r="B3" s="25">
        <f>JANEIRO!F10+FEVEREIRO!F9+MARÇO!F17+ABRIL!F24+MAIO!F12+JUNHO!F42+JULHO!F20+AGOSTO!F24+SETEMBRO!F16+OUTUBRO!F21+NOVEMBRO!F31+DEZEMBRO!F25</f>
        <v>239</v>
      </c>
      <c r="C3" s="42">
        <f>JANEIRO!J11+FEVEREIRO!J10+MARÇO!J18+ABRIL!J25+MAIO!J13+JUNHO!J46+JULHO!J21+AGOSTO!J25+SETEMBRO!J17+OUTUBRO!J22+NOVEMBRO!J32+DEZEMBRO!J26</f>
        <v>1484162.42</v>
      </c>
      <c r="D3" s="56">
        <f>C3/B3</f>
        <v>6209.8846025104604</v>
      </c>
      <c r="E3" s="57" t="s">
        <v>143</v>
      </c>
      <c r="F3" s="2"/>
    </row>
    <row r="4" spans="1:6" x14ac:dyDescent="0.25">
      <c r="A4" s="24" t="s">
        <v>763</v>
      </c>
      <c r="B4" s="25">
        <f>JANEIRO!F15+FEVEREIRO!F11+MARÇO!F21+ABRIL!F27+MAIO!F15+JUNHO!F52+JULHO!F29+AGOSTO!F34+SETEMBRO!F21+OUTUBRO!F28+NOVEMBRO!F34+DEZEMBRO!F46</f>
        <v>60</v>
      </c>
      <c r="C4" s="42">
        <f>JANEIRO!J16+FEVEREIRO!J12+MARÇO!J22+ABRIL!J28+MAIO!J16+JUNHO!J53+JULHO!J30+AGOSTO!J35+SETEMBRO!J22+OUTUBRO!J29+NOVEMBRO!J35+DEZEMBRO!J47</f>
        <v>517446.77999999997</v>
      </c>
      <c r="D4" s="56">
        <f>C4/B4</f>
        <v>8624.1129999999994</v>
      </c>
      <c r="E4" s="57" t="s">
        <v>143</v>
      </c>
      <c r="F4" s="2"/>
    </row>
    <row r="5" spans="1:6" x14ac:dyDescent="0.25">
      <c r="A5" s="24" t="s">
        <v>764</v>
      </c>
      <c r="B5" s="25">
        <f>JANEIRO!F29+FEVEREIRO!F13+MARÇO!F23+ABRIL!F31+MAIO!F19+JUNHO!F60+JULHO!F40+AGOSTO!F41+SETEMBRO!F26+OUTUBRO!F42+NOVEMBRO!F39+DEZEMBRO!F51</f>
        <v>37</v>
      </c>
      <c r="C5" s="42">
        <f>JANEIRO!J30+FEVEREIRO!J23+MARÇO!J34+ABRIL!J41+MAIO!J30+JUNHO!J70+JULHO!J41+AGOSTO!J51+SETEMBRO!J35+OUTUBRO!J43+NOVEMBRO!J50+DEZEMBRO!J59</f>
        <v>3860408.8400000003</v>
      </c>
      <c r="D5" s="56">
        <f>C5/B5</f>
        <v>104335.37405405406</v>
      </c>
      <c r="E5" s="57" t="s">
        <v>143</v>
      </c>
      <c r="F5" s="2"/>
    </row>
    <row r="6" spans="1:6" x14ac:dyDescent="0.25">
      <c r="A6" s="24" t="s">
        <v>765</v>
      </c>
      <c r="B6" s="25">
        <f>JANEIRO!F33+MARÇO!F38+ABRIL!F44+MAIO!F34+JUNHO!F75+JULHO!F45+AGOSTO!F56+SETEMBRO!F37+NOVEMBRO!F52+DEZEMBRO!F69</f>
        <v>37</v>
      </c>
      <c r="C6" s="42">
        <f>JANEIRO!J34+MARÇO!J39+ABRIL!J45+MAIO!J35+JUNHO!J76+JULHO!J46+AGOSTO!J57+SETEMBRO!J38+NOVEMBRO!J53+DEZEMBRO!J70</f>
        <v>7148335.4000000013</v>
      </c>
      <c r="D6" s="56">
        <f>C6/B6</f>
        <v>193198.25405405409</v>
      </c>
      <c r="E6" s="57" t="s">
        <v>143</v>
      </c>
      <c r="F6" s="2"/>
    </row>
    <row r="7" spans="1:6" x14ac:dyDescent="0.25">
      <c r="A7" s="24" t="s">
        <v>766</v>
      </c>
      <c r="B7" s="25" t="s">
        <v>772</v>
      </c>
      <c r="C7" s="43" t="s">
        <v>772</v>
      </c>
      <c r="D7" s="55"/>
      <c r="E7" s="55"/>
      <c r="F7" s="2"/>
    </row>
    <row r="8" spans="1:6" x14ac:dyDescent="0.25">
      <c r="A8" s="24" t="s">
        <v>767</v>
      </c>
      <c r="B8" s="27">
        <v>61</v>
      </c>
      <c r="C8" s="42">
        <f>JANEIRO!J41+FEVEREIRO!J28+MARÇO!J46+ABRIL!J68+MAIO!J45+JUNHO!J86+JULHO!J60+AGOSTO!J66+SETEMBRO!J46+OUTUBRO!J55+NOVEMBRO!J60+DEZEMBRO!J80</f>
        <v>5971736.0500000007</v>
      </c>
      <c r="D8" s="56">
        <f>C8/B8</f>
        <v>97897.312295081982</v>
      </c>
      <c r="E8" s="58"/>
      <c r="F8" s="2"/>
    </row>
    <row r="9" spans="1:6" x14ac:dyDescent="0.25">
      <c r="A9" s="24" t="s">
        <v>768</v>
      </c>
      <c r="B9" s="25" t="s">
        <v>772</v>
      </c>
      <c r="C9" s="43" t="s">
        <v>772</v>
      </c>
      <c r="D9" s="55"/>
      <c r="E9" s="55"/>
      <c r="F9" s="2"/>
    </row>
    <row r="10" spans="1:6" ht="15.75" thickBot="1" x14ac:dyDescent="0.3">
      <c r="A10" s="24" t="s">
        <v>771</v>
      </c>
      <c r="B10" s="25"/>
      <c r="C10" s="44"/>
      <c r="D10" s="55"/>
      <c r="E10" s="55"/>
      <c r="F10" s="2"/>
    </row>
    <row r="11" spans="1:6" ht="15.75" thickBot="1" x14ac:dyDescent="0.3">
      <c r="A11" s="28" t="s">
        <v>769</v>
      </c>
      <c r="B11" s="29">
        <f>SUM(B3:B10)</f>
        <v>434</v>
      </c>
      <c r="C11" s="45">
        <f>SUM(C3:C10)</f>
        <v>18982089.490000002</v>
      </c>
      <c r="D11" s="59"/>
      <c r="E11" s="59"/>
    </row>
    <row r="12" spans="1:6" x14ac:dyDescent="0.25">
      <c r="E12" s="18"/>
    </row>
    <row r="13" spans="1:6" x14ac:dyDescent="0.25">
      <c r="A13" s="30" t="s">
        <v>770</v>
      </c>
      <c r="B13" s="23"/>
      <c r="C13" s="26"/>
      <c r="E13" s="18"/>
    </row>
    <row r="14" spans="1:6" x14ac:dyDescent="0.25">
      <c r="E14" s="18"/>
    </row>
    <row r="15" spans="1:6" x14ac:dyDescent="0.25">
      <c r="E15" s="18"/>
    </row>
  </sheetData>
  <mergeCells count="1">
    <mergeCell ref="A1:C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topLeftCell="A61" zoomScale="80" zoomScaleNormal="80" workbookViewId="0">
      <selection activeCell="F97" sqref="F97"/>
    </sheetView>
  </sheetViews>
  <sheetFormatPr defaultRowHeight="15" x14ac:dyDescent="0.25"/>
  <cols>
    <col min="2" max="2" width="11.85546875" customWidth="1"/>
    <col min="3" max="3" width="7.42578125" bestFit="1" customWidth="1"/>
    <col min="4" max="5" width="11.5703125" bestFit="1" customWidth="1"/>
    <col min="6" max="6" width="97.42578125" customWidth="1"/>
    <col min="7" max="7" width="4.28515625" customWidth="1"/>
    <col min="8" max="8" width="21.42578125" bestFit="1" customWidth="1"/>
    <col min="9" max="9" width="73.42578125" bestFit="1" customWidth="1"/>
    <col min="10" max="10" width="9.85546875" bestFit="1" customWidth="1"/>
    <col min="11" max="11" width="13.7109375" bestFit="1" customWidth="1"/>
  </cols>
  <sheetData>
    <row r="1" spans="1:11" x14ac:dyDescent="0.25">
      <c r="A1">
        <v>1</v>
      </c>
      <c r="B1" t="s">
        <v>903</v>
      </c>
      <c r="C1" t="s">
        <v>904</v>
      </c>
      <c r="D1" s="1">
        <v>43111</v>
      </c>
      <c r="E1" s="1">
        <v>43368</v>
      </c>
      <c r="F1" t="s">
        <v>905</v>
      </c>
      <c r="G1" s="35">
        <v>1</v>
      </c>
      <c r="H1" t="s">
        <v>27</v>
      </c>
      <c r="I1" t="s">
        <v>906</v>
      </c>
      <c r="J1" t="s">
        <v>29</v>
      </c>
      <c r="K1" s="2">
        <v>8710</v>
      </c>
    </row>
    <row r="2" spans="1:11" x14ac:dyDescent="0.25">
      <c r="A2">
        <v>2</v>
      </c>
      <c r="B2" t="s">
        <v>400</v>
      </c>
      <c r="C2" t="s">
        <v>401</v>
      </c>
      <c r="D2" s="1">
        <v>42757</v>
      </c>
      <c r="E2" s="1">
        <v>43224</v>
      </c>
      <c r="F2" t="s">
        <v>402</v>
      </c>
      <c r="G2" s="34">
        <v>1</v>
      </c>
      <c r="H2" t="s">
        <v>27</v>
      </c>
      <c r="I2" t="s">
        <v>403</v>
      </c>
      <c r="J2" t="s">
        <v>29</v>
      </c>
      <c r="K2" s="2">
        <v>1098</v>
      </c>
    </row>
    <row r="3" spans="1:11" x14ac:dyDescent="0.25">
      <c r="A3">
        <v>3</v>
      </c>
      <c r="B3" t="s">
        <v>108</v>
      </c>
      <c r="C3" t="s">
        <v>109</v>
      </c>
      <c r="D3" s="1">
        <v>42757</v>
      </c>
      <c r="E3" s="1">
        <v>43140</v>
      </c>
      <c r="F3" t="s">
        <v>110</v>
      </c>
      <c r="G3" s="34">
        <v>1</v>
      </c>
      <c r="H3" t="s">
        <v>27</v>
      </c>
      <c r="I3" t="s">
        <v>111</v>
      </c>
      <c r="J3" t="s">
        <v>29</v>
      </c>
      <c r="K3" s="2">
        <v>61834.6</v>
      </c>
    </row>
    <row r="4" spans="1:11" x14ac:dyDescent="0.25">
      <c r="A4">
        <v>1</v>
      </c>
      <c r="B4" t="s">
        <v>108</v>
      </c>
      <c r="C4" t="s">
        <v>109</v>
      </c>
      <c r="D4" s="1">
        <v>42757</v>
      </c>
      <c r="E4" s="1">
        <v>43256</v>
      </c>
      <c r="F4" t="s">
        <v>110</v>
      </c>
      <c r="G4" s="34">
        <v>1</v>
      </c>
      <c r="H4" t="s">
        <v>27</v>
      </c>
      <c r="I4" t="s">
        <v>111</v>
      </c>
      <c r="J4" t="s">
        <v>29</v>
      </c>
      <c r="K4" s="2">
        <v>10328.6</v>
      </c>
    </row>
    <row r="5" spans="1:11" x14ac:dyDescent="0.25">
      <c r="A5" s="37">
        <v>5</v>
      </c>
      <c r="B5" s="52" t="s">
        <v>240</v>
      </c>
      <c r="C5" t="s">
        <v>241</v>
      </c>
      <c r="D5" s="1">
        <v>42757</v>
      </c>
      <c r="E5" s="1">
        <v>43192</v>
      </c>
      <c r="F5" t="s">
        <v>242</v>
      </c>
      <c r="G5" s="34">
        <v>1</v>
      </c>
      <c r="H5" t="s">
        <v>27</v>
      </c>
      <c r="I5" t="s">
        <v>243</v>
      </c>
      <c r="J5" t="s">
        <v>29</v>
      </c>
      <c r="K5" s="2">
        <v>2650</v>
      </c>
    </row>
    <row r="6" spans="1:11" x14ac:dyDescent="0.25">
      <c r="A6" s="37"/>
      <c r="B6" s="52"/>
      <c r="C6" t="s">
        <v>241</v>
      </c>
      <c r="D6" s="1">
        <v>42757</v>
      </c>
      <c r="E6" s="1">
        <v>43203</v>
      </c>
      <c r="F6" t="s">
        <v>242</v>
      </c>
      <c r="G6" s="34">
        <v>2</v>
      </c>
      <c r="H6" t="s">
        <v>27</v>
      </c>
      <c r="I6" t="s">
        <v>243</v>
      </c>
      <c r="J6" t="s">
        <v>29</v>
      </c>
      <c r="K6" s="2">
        <v>11790</v>
      </c>
    </row>
    <row r="7" spans="1:11" x14ac:dyDescent="0.25">
      <c r="A7" s="37"/>
      <c r="B7" s="52"/>
      <c r="C7" t="s">
        <v>241</v>
      </c>
      <c r="D7" s="1">
        <v>42757</v>
      </c>
      <c r="E7" s="1">
        <v>43203</v>
      </c>
      <c r="F7" t="s">
        <v>242</v>
      </c>
      <c r="G7" s="34">
        <v>3</v>
      </c>
      <c r="H7" t="s">
        <v>27</v>
      </c>
      <c r="I7" t="s">
        <v>244</v>
      </c>
      <c r="J7" t="s">
        <v>29</v>
      </c>
      <c r="K7" s="2">
        <v>5744.9</v>
      </c>
    </row>
    <row r="8" spans="1:11" x14ac:dyDescent="0.25">
      <c r="A8" s="37"/>
      <c r="B8" s="52"/>
      <c r="C8" t="s">
        <v>241</v>
      </c>
      <c r="D8" s="1">
        <v>42757</v>
      </c>
      <c r="E8" s="1">
        <v>43269</v>
      </c>
      <c r="F8" t="s">
        <v>242</v>
      </c>
      <c r="G8" s="34">
        <v>2</v>
      </c>
      <c r="H8" t="s">
        <v>27</v>
      </c>
      <c r="I8" t="s">
        <v>475</v>
      </c>
      <c r="J8" t="s">
        <v>29</v>
      </c>
      <c r="K8" s="2">
        <v>11790</v>
      </c>
    </row>
    <row r="9" spans="1:11" x14ac:dyDescent="0.25">
      <c r="A9">
        <v>6</v>
      </c>
      <c r="B9" t="s">
        <v>245</v>
      </c>
      <c r="C9" t="s">
        <v>10</v>
      </c>
      <c r="D9" s="1">
        <v>42757</v>
      </c>
      <c r="E9" s="1">
        <v>43193</v>
      </c>
      <c r="F9" t="s">
        <v>246</v>
      </c>
      <c r="G9" s="34">
        <v>4</v>
      </c>
      <c r="H9" t="s">
        <v>27</v>
      </c>
      <c r="I9" t="s">
        <v>247</v>
      </c>
      <c r="J9" t="s">
        <v>29</v>
      </c>
      <c r="K9" s="2">
        <v>4719</v>
      </c>
    </row>
    <row r="10" spans="1:11" x14ac:dyDescent="0.25">
      <c r="A10">
        <v>7</v>
      </c>
      <c r="B10" t="s">
        <v>404</v>
      </c>
      <c r="C10" t="s">
        <v>405</v>
      </c>
      <c r="D10" s="1">
        <v>42757</v>
      </c>
      <c r="E10" s="1">
        <v>43236</v>
      </c>
      <c r="F10" t="s">
        <v>406</v>
      </c>
      <c r="G10" s="34">
        <v>2</v>
      </c>
      <c r="H10" t="s">
        <v>27</v>
      </c>
      <c r="I10" t="s">
        <v>407</v>
      </c>
      <c r="J10" t="s">
        <v>29</v>
      </c>
      <c r="K10" s="2">
        <v>5171</v>
      </c>
    </row>
    <row r="11" spans="1:11" x14ac:dyDescent="0.25">
      <c r="A11" s="37">
        <v>8</v>
      </c>
      <c r="B11" s="52" t="s">
        <v>153</v>
      </c>
      <c r="C11" t="s">
        <v>154</v>
      </c>
      <c r="D11" s="1">
        <v>42757</v>
      </c>
      <c r="E11" s="1">
        <v>43171</v>
      </c>
      <c r="F11" t="s">
        <v>155</v>
      </c>
      <c r="G11" s="34">
        <v>1</v>
      </c>
      <c r="H11" t="s">
        <v>27</v>
      </c>
      <c r="I11" t="s">
        <v>156</v>
      </c>
      <c r="J11" t="s">
        <v>29</v>
      </c>
      <c r="K11" s="2">
        <v>14199.34</v>
      </c>
    </row>
    <row r="12" spans="1:11" x14ac:dyDescent="0.25">
      <c r="A12" s="37"/>
      <c r="B12" s="52"/>
      <c r="C12" t="s">
        <v>154</v>
      </c>
      <c r="D12" s="1">
        <v>42757</v>
      </c>
      <c r="E12" s="1">
        <v>43256</v>
      </c>
      <c r="F12" t="s">
        <v>155</v>
      </c>
      <c r="G12" s="34">
        <v>3</v>
      </c>
      <c r="H12" t="s">
        <v>27</v>
      </c>
      <c r="I12" t="s">
        <v>476</v>
      </c>
      <c r="J12" t="s">
        <v>29</v>
      </c>
      <c r="K12" s="2">
        <v>7099.67</v>
      </c>
    </row>
    <row r="13" spans="1:11" x14ac:dyDescent="0.25">
      <c r="A13" s="37">
        <v>9</v>
      </c>
      <c r="B13" s="52" t="s">
        <v>248</v>
      </c>
      <c r="C13" t="s">
        <v>249</v>
      </c>
      <c r="D13" s="1">
        <v>42757</v>
      </c>
      <c r="E13" s="1">
        <v>43214</v>
      </c>
      <c r="F13" t="s">
        <v>250</v>
      </c>
      <c r="G13" s="34">
        <v>5</v>
      </c>
      <c r="H13" t="s">
        <v>27</v>
      </c>
      <c r="I13" t="s">
        <v>251</v>
      </c>
      <c r="J13" t="s">
        <v>29</v>
      </c>
      <c r="K13" s="2">
        <v>34807.199999999997</v>
      </c>
    </row>
    <row r="14" spans="1:11" x14ac:dyDescent="0.25">
      <c r="A14" s="37"/>
      <c r="B14" s="52"/>
      <c r="C14" t="s">
        <v>249</v>
      </c>
      <c r="D14" s="1">
        <v>42757</v>
      </c>
      <c r="E14" s="1">
        <v>43236</v>
      </c>
      <c r="F14" t="s">
        <v>250</v>
      </c>
      <c r="G14" s="34">
        <v>3</v>
      </c>
      <c r="H14" t="s">
        <v>27</v>
      </c>
      <c r="I14" t="s">
        <v>251</v>
      </c>
      <c r="J14" t="s">
        <v>29</v>
      </c>
      <c r="K14" s="2">
        <v>27257.8</v>
      </c>
    </row>
    <row r="15" spans="1:11" x14ac:dyDescent="0.25">
      <c r="A15" s="37">
        <v>10</v>
      </c>
      <c r="B15" t="s">
        <v>24</v>
      </c>
      <c r="C15" s="2" t="s">
        <v>25</v>
      </c>
      <c r="D15" s="1">
        <v>42766</v>
      </c>
      <c r="E15" s="1">
        <v>43129</v>
      </c>
      <c r="F15" s="9" t="s">
        <v>26</v>
      </c>
      <c r="G15" s="32">
        <v>1</v>
      </c>
      <c r="H15" t="s">
        <v>27</v>
      </c>
      <c r="I15" t="s">
        <v>28</v>
      </c>
      <c r="J15" t="s">
        <v>29</v>
      </c>
      <c r="K15" s="2">
        <v>45900</v>
      </c>
    </row>
    <row r="16" spans="1:11" x14ac:dyDescent="0.25">
      <c r="A16" s="37">
        <v>11</v>
      </c>
      <c r="B16" t="s">
        <v>255</v>
      </c>
      <c r="C16" t="s">
        <v>10</v>
      </c>
      <c r="D16" s="1">
        <v>43139</v>
      </c>
      <c r="E16" s="1">
        <v>43217</v>
      </c>
      <c r="F16" t="s">
        <v>256</v>
      </c>
      <c r="G16" s="34">
        <v>6</v>
      </c>
      <c r="H16" t="s">
        <v>27</v>
      </c>
      <c r="I16" t="s">
        <v>257</v>
      </c>
      <c r="J16" t="s">
        <v>14</v>
      </c>
      <c r="K16" s="2">
        <v>22410</v>
      </c>
    </row>
    <row r="17" spans="1:11" x14ac:dyDescent="0.25">
      <c r="A17" s="37">
        <v>12</v>
      </c>
      <c r="B17" s="52" t="s">
        <v>30</v>
      </c>
      <c r="C17" s="2" t="s">
        <v>31</v>
      </c>
      <c r="D17" s="1">
        <v>42419</v>
      </c>
      <c r="E17" s="1">
        <v>43102</v>
      </c>
      <c r="F17" s="9" t="s">
        <v>32</v>
      </c>
      <c r="G17" s="32">
        <v>2</v>
      </c>
      <c r="H17" t="s">
        <v>27</v>
      </c>
      <c r="I17" t="s">
        <v>33</v>
      </c>
      <c r="J17" t="s">
        <v>14</v>
      </c>
      <c r="K17" s="2">
        <v>900</v>
      </c>
    </row>
    <row r="18" spans="1:11" x14ac:dyDescent="0.25">
      <c r="A18" s="37"/>
      <c r="B18" s="52"/>
      <c r="C18" t="s">
        <v>31</v>
      </c>
      <c r="D18" s="1">
        <v>42419</v>
      </c>
      <c r="E18" s="1">
        <v>43181</v>
      </c>
      <c r="F18" t="s">
        <v>32</v>
      </c>
      <c r="G18" s="34">
        <v>2</v>
      </c>
      <c r="H18" t="s">
        <v>27</v>
      </c>
      <c r="I18" t="s">
        <v>166</v>
      </c>
      <c r="J18" t="s">
        <v>14</v>
      </c>
      <c r="K18" s="2">
        <v>300</v>
      </c>
    </row>
    <row r="19" spans="1:11" x14ac:dyDescent="0.25">
      <c r="A19" s="37"/>
      <c r="B19" s="52"/>
      <c r="C19" t="s">
        <v>31</v>
      </c>
      <c r="D19" s="1">
        <v>42419</v>
      </c>
      <c r="E19" s="1">
        <v>43224</v>
      </c>
      <c r="F19" t="s">
        <v>32</v>
      </c>
      <c r="G19" s="34">
        <v>4</v>
      </c>
      <c r="H19" t="s">
        <v>27</v>
      </c>
      <c r="I19" t="s">
        <v>412</v>
      </c>
      <c r="J19" t="s">
        <v>14</v>
      </c>
      <c r="K19" s="2">
        <v>730</v>
      </c>
    </row>
    <row r="20" spans="1:11" x14ac:dyDescent="0.25">
      <c r="A20" s="37">
        <v>13</v>
      </c>
      <c r="B20" s="52" t="s">
        <v>171</v>
      </c>
      <c r="C20" t="s">
        <v>10</v>
      </c>
      <c r="D20" s="1">
        <v>42423</v>
      </c>
      <c r="E20" s="1">
        <v>43168</v>
      </c>
      <c r="F20" t="s">
        <v>172</v>
      </c>
      <c r="G20" s="34">
        <v>3</v>
      </c>
      <c r="H20" t="s">
        <v>27</v>
      </c>
      <c r="I20" t="s">
        <v>173</v>
      </c>
      <c r="J20" t="s">
        <v>29</v>
      </c>
      <c r="K20" s="2">
        <v>41249</v>
      </c>
    </row>
    <row r="21" spans="1:11" x14ac:dyDescent="0.25">
      <c r="B21" s="52"/>
      <c r="C21" t="s">
        <v>10</v>
      </c>
      <c r="D21" s="1">
        <v>42423</v>
      </c>
      <c r="E21" s="1">
        <v>43200</v>
      </c>
      <c r="F21" t="s">
        <v>172</v>
      </c>
      <c r="G21" s="34">
        <v>7</v>
      </c>
      <c r="H21" t="s">
        <v>27</v>
      </c>
      <c r="I21" t="s">
        <v>173</v>
      </c>
      <c r="J21" t="s">
        <v>29</v>
      </c>
      <c r="K21" s="2">
        <v>866.4</v>
      </c>
    </row>
    <row r="22" spans="1:11" x14ac:dyDescent="0.25">
      <c r="A22">
        <v>14</v>
      </c>
      <c r="B22" s="52" t="s">
        <v>1080</v>
      </c>
      <c r="C22" t="s">
        <v>1081</v>
      </c>
      <c r="D22" s="1">
        <v>42782</v>
      </c>
      <c r="E22" s="1">
        <v>43425</v>
      </c>
      <c r="F22" t="s">
        <v>1082</v>
      </c>
      <c r="G22" s="23">
        <v>1</v>
      </c>
      <c r="H22" t="s">
        <v>27</v>
      </c>
      <c r="I22" t="s">
        <v>1083</v>
      </c>
      <c r="J22" t="s">
        <v>14</v>
      </c>
      <c r="K22" s="2">
        <v>284401</v>
      </c>
    </row>
    <row r="23" spans="1:11" x14ac:dyDescent="0.25">
      <c r="B23" s="52"/>
      <c r="C23" t="s">
        <v>1081</v>
      </c>
      <c r="D23" s="1">
        <v>42782</v>
      </c>
      <c r="E23" s="1">
        <v>43425</v>
      </c>
      <c r="F23" t="s">
        <v>1082</v>
      </c>
      <c r="G23" s="23">
        <v>2</v>
      </c>
      <c r="H23" t="s">
        <v>27</v>
      </c>
      <c r="I23" t="s">
        <v>1084</v>
      </c>
      <c r="J23" t="s">
        <v>14</v>
      </c>
      <c r="K23" s="2">
        <v>21908.13</v>
      </c>
    </row>
    <row r="24" spans="1:11" x14ac:dyDescent="0.25">
      <c r="B24" s="52"/>
      <c r="C24" t="s">
        <v>1081</v>
      </c>
      <c r="D24" s="1">
        <v>42782</v>
      </c>
      <c r="E24" s="1">
        <v>43425</v>
      </c>
      <c r="F24" t="s">
        <v>1085</v>
      </c>
      <c r="G24" s="23">
        <v>3</v>
      </c>
      <c r="H24" t="s">
        <v>27</v>
      </c>
      <c r="I24" t="s">
        <v>1083</v>
      </c>
      <c r="J24" t="s">
        <v>14</v>
      </c>
      <c r="K24" s="2">
        <v>284401</v>
      </c>
    </row>
    <row r="25" spans="1:11" x14ac:dyDescent="0.25">
      <c r="B25" s="52"/>
      <c r="C25" t="s">
        <v>1081</v>
      </c>
      <c r="D25" s="1">
        <v>42782</v>
      </c>
      <c r="E25" s="1">
        <v>43425</v>
      </c>
      <c r="F25" t="s">
        <v>1085</v>
      </c>
      <c r="G25" s="23">
        <v>4</v>
      </c>
      <c r="H25" t="s">
        <v>27</v>
      </c>
      <c r="I25" t="s">
        <v>1084</v>
      </c>
      <c r="J25" t="s">
        <v>14</v>
      </c>
      <c r="K25" s="2">
        <v>21908.13</v>
      </c>
    </row>
    <row r="26" spans="1:11" x14ac:dyDescent="0.25">
      <c r="A26">
        <v>15</v>
      </c>
      <c r="B26" t="s">
        <v>178</v>
      </c>
      <c r="C26" t="s">
        <v>179</v>
      </c>
      <c r="D26" s="1">
        <v>42423</v>
      </c>
      <c r="E26" s="1">
        <v>43173</v>
      </c>
      <c r="F26" t="s">
        <v>180</v>
      </c>
      <c r="G26" s="34">
        <v>4</v>
      </c>
      <c r="H26" t="s">
        <v>27</v>
      </c>
      <c r="I26" t="s">
        <v>181</v>
      </c>
      <c r="J26" t="s">
        <v>29</v>
      </c>
      <c r="K26" s="2">
        <v>56100</v>
      </c>
    </row>
    <row r="27" spans="1:11" x14ac:dyDescent="0.25">
      <c r="A27">
        <v>16</v>
      </c>
      <c r="B27" t="s">
        <v>116</v>
      </c>
      <c r="C27" t="s">
        <v>117</v>
      </c>
      <c r="D27" s="1">
        <v>42432</v>
      </c>
      <c r="E27" s="1">
        <v>43154</v>
      </c>
      <c r="F27" t="s">
        <v>118</v>
      </c>
      <c r="G27" s="34">
        <v>2</v>
      </c>
      <c r="H27" t="s">
        <v>27</v>
      </c>
      <c r="I27" t="s">
        <v>119</v>
      </c>
      <c r="J27" t="s">
        <v>29</v>
      </c>
      <c r="K27" s="2">
        <v>39899.760000000002</v>
      </c>
    </row>
    <row r="28" spans="1:11" x14ac:dyDescent="0.25">
      <c r="A28">
        <v>17</v>
      </c>
      <c r="B28" t="s">
        <v>423</v>
      </c>
      <c r="C28" t="s">
        <v>424</v>
      </c>
      <c r="D28" s="1">
        <v>42438</v>
      </c>
      <c r="E28" s="1">
        <v>43234</v>
      </c>
      <c r="F28" t="s">
        <v>425</v>
      </c>
      <c r="G28" s="34">
        <v>5</v>
      </c>
      <c r="H28" t="s">
        <v>27</v>
      </c>
      <c r="I28" t="s">
        <v>426</v>
      </c>
      <c r="J28" t="s">
        <v>29</v>
      </c>
      <c r="K28" s="2">
        <v>12330</v>
      </c>
    </row>
    <row r="29" spans="1:11" x14ac:dyDescent="0.25">
      <c r="A29">
        <v>18</v>
      </c>
      <c r="B29" t="s">
        <v>120</v>
      </c>
      <c r="C29" t="s">
        <v>121</v>
      </c>
      <c r="D29" s="1">
        <v>42446</v>
      </c>
      <c r="E29" s="1">
        <v>43147</v>
      </c>
      <c r="F29" t="s">
        <v>122</v>
      </c>
      <c r="G29" s="34">
        <v>3</v>
      </c>
      <c r="H29" t="s">
        <v>27</v>
      </c>
      <c r="I29" t="s">
        <v>123</v>
      </c>
      <c r="J29" t="s">
        <v>29</v>
      </c>
      <c r="K29" s="2">
        <v>1500</v>
      </c>
    </row>
    <row r="30" spans="1:11" x14ac:dyDescent="0.25">
      <c r="A30">
        <v>19</v>
      </c>
      <c r="B30" t="s">
        <v>307</v>
      </c>
      <c r="C30" t="s">
        <v>308</v>
      </c>
      <c r="D30" s="1">
        <v>42451</v>
      </c>
      <c r="E30" s="1">
        <v>43199</v>
      </c>
      <c r="F30" t="s">
        <v>309</v>
      </c>
      <c r="G30" s="34">
        <v>8</v>
      </c>
      <c r="H30" t="s">
        <v>27</v>
      </c>
      <c r="I30" t="s">
        <v>310</v>
      </c>
      <c r="J30" t="s">
        <v>29</v>
      </c>
      <c r="K30" s="2">
        <v>49199.85</v>
      </c>
    </row>
    <row r="31" spans="1:11" x14ac:dyDescent="0.25">
      <c r="A31">
        <v>20</v>
      </c>
      <c r="B31" t="s">
        <v>311</v>
      </c>
      <c r="C31" t="s">
        <v>312</v>
      </c>
      <c r="D31" s="1">
        <v>42461</v>
      </c>
      <c r="E31" s="1">
        <v>43215</v>
      </c>
      <c r="F31" t="s">
        <v>313</v>
      </c>
      <c r="G31" s="34">
        <v>9</v>
      </c>
      <c r="H31" t="s">
        <v>27</v>
      </c>
      <c r="I31" t="s">
        <v>314</v>
      </c>
      <c r="J31" t="s">
        <v>29</v>
      </c>
      <c r="K31" s="2">
        <v>906638</v>
      </c>
    </row>
    <row r="32" spans="1:11" x14ac:dyDescent="0.25">
      <c r="A32">
        <v>21</v>
      </c>
      <c r="B32" t="s">
        <v>800</v>
      </c>
      <c r="C32" t="s">
        <v>801</v>
      </c>
      <c r="D32" s="1">
        <v>43228</v>
      </c>
      <c r="E32" s="1">
        <v>43325</v>
      </c>
      <c r="F32" t="s">
        <v>546</v>
      </c>
      <c r="G32" s="35">
        <v>5</v>
      </c>
      <c r="H32" t="s">
        <v>27</v>
      </c>
      <c r="I32" t="s">
        <v>310</v>
      </c>
      <c r="J32" t="s">
        <v>29</v>
      </c>
      <c r="K32" s="2">
        <v>17061</v>
      </c>
    </row>
    <row r="33" spans="1:11" x14ac:dyDescent="0.25">
      <c r="A33">
        <v>22</v>
      </c>
      <c r="B33" t="s">
        <v>831</v>
      </c>
      <c r="C33" t="s">
        <v>832</v>
      </c>
      <c r="D33" s="1">
        <v>42499</v>
      </c>
      <c r="E33" s="1">
        <v>43322</v>
      </c>
      <c r="F33" t="s">
        <v>833</v>
      </c>
      <c r="G33" s="35">
        <v>6</v>
      </c>
      <c r="H33" t="s">
        <v>27</v>
      </c>
      <c r="I33" t="s">
        <v>28</v>
      </c>
      <c r="J33" t="s">
        <v>29</v>
      </c>
      <c r="K33" s="2">
        <v>408900</v>
      </c>
    </row>
    <row r="34" spans="1:11" x14ac:dyDescent="0.25">
      <c r="A34">
        <v>23</v>
      </c>
      <c r="B34" s="52" t="s">
        <v>591</v>
      </c>
      <c r="C34" t="s">
        <v>10</v>
      </c>
      <c r="D34" s="1">
        <v>42880</v>
      </c>
      <c r="E34" s="1">
        <v>43256</v>
      </c>
      <c r="F34" t="s">
        <v>592</v>
      </c>
      <c r="G34" s="34">
        <v>4</v>
      </c>
      <c r="H34" t="s">
        <v>27</v>
      </c>
      <c r="I34" t="s">
        <v>593</v>
      </c>
      <c r="J34" t="s">
        <v>29</v>
      </c>
      <c r="K34" s="2">
        <v>3465</v>
      </c>
    </row>
    <row r="35" spans="1:11" x14ac:dyDescent="0.25">
      <c r="B35" s="52"/>
      <c r="C35" t="s">
        <v>10</v>
      </c>
      <c r="D35" s="1">
        <v>42880</v>
      </c>
      <c r="E35" s="1">
        <v>43256</v>
      </c>
      <c r="F35" t="s">
        <v>592</v>
      </c>
      <c r="G35" s="34">
        <v>5</v>
      </c>
      <c r="H35" t="s">
        <v>27</v>
      </c>
      <c r="I35" t="s">
        <v>594</v>
      </c>
      <c r="J35" t="s">
        <v>29</v>
      </c>
      <c r="K35" s="2">
        <v>11072</v>
      </c>
    </row>
    <row r="36" spans="1:11" x14ac:dyDescent="0.25">
      <c r="A36">
        <v>24</v>
      </c>
      <c r="B36" t="s">
        <v>38</v>
      </c>
      <c r="C36" s="2" t="s">
        <v>39</v>
      </c>
      <c r="D36" s="1">
        <v>42740</v>
      </c>
      <c r="E36" s="1">
        <v>43105</v>
      </c>
      <c r="F36" s="9" t="s">
        <v>40</v>
      </c>
      <c r="G36" s="32">
        <v>3</v>
      </c>
      <c r="H36" t="s">
        <v>27</v>
      </c>
      <c r="I36" t="s">
        <v>41</v>
      </c>
      <c r="J36" t="s">
        <v>29</v>
      </c>
      <c r="K36" s="2">
        <v>424768.37</v>
      </c>
    </row>
    <row r="37" spans="1:11" x14ac:dyDescent="0.25">
      <c r="A37">
        <v>25</v>
      </c>
      <c r="B37" t="s">
        <v>322</v>
      </c>
      <c r="C37" t="s">
        <v>323</v>
      </c>
      <c r="D37" s="1">
        <v>42906</v>
      </c>
      <c r="E37" s="1">
        <v>43214</v>
      </c>
      <c r="F37" t="s">
        <v>324</v>
      </c>
      <c r="G37" s="34">
        <v>10</v>
      </c>
      <c r="H37" t="s">
        <v>27</v>
      </c>
      <c r="I37" t="s">
        <v>325</v>
      </c>
      <c r="J37" t="s">
        <v>29</v>
      </c>
      <c r="K37" s="2">
        <v>19913.599999999999</v>
      </c>
    </row>
    <row r="38" spans="1:11" x14ac:dyDescent="0.25">
      <c r="B38" t="s">
        <v>329</v>
      </c>
      <c r="C38" t="s">
        <v>330</v>
      </c>
      <c r="D38" s="1">
        <v>42529</v>
      </c>
      <c r="E38" s="1">
        <v>43214</v>
      </c>
      <c r="F38" t="s">
        <v>331</v>
      </c>
      <c r="G38" s="34">
        <v>11</v>
      </c>
      <c r="H38" t="s">
        <v>27</v>
      </c>
      <c r="I38" t="s">
        <v>332</v>
      </c>
      <c r="J38" t="s">
        <v>29</v>
      </c>
      <c r="K38" s="2">
        <v>50150</v>
      </c>
    </row>
    <row r="39" spans="1:11" x14ac:dyDescent="0.25">
      <c r="A39">
        <v>26</v>
      </c>
      <c r="B39" s="52" t="s">
        <v>333</v>
      </c>
      <c r="C39" t="s">
        <v>334</v>
      </c>
      <c r="D39" s="1">
        <v>42948</v>
      </c>
      <c r="E39" s="1">
        <v>43214</v>
      </c>
      <c r="F39" t="s">
        <v>335</v>
      </c>
      <c r="G39" s="34">
        <v>12</v>
      </c>
      <c r="H39" t="s">
        <v>27</v>
      </c>
      <c r="I39" t="s">
        <v>254</v>
      </c>
      <c r="J39" t="s">
        <v>29</v>
      </c>
      <c r="K39" s="2">
        <v>7486.19</v>
      </c>
    </row>
    <row r="40" spans="1:11" x14ac:dyDescent="0.25">
      <c r="B40" s="52"/>
      <c r="C40" t="s">
        <v>334</v>
      </c>
      <c r="D40" s="1">
        <v>42948</v>
      </c>
      <c r="E40" s="1">
        <v>43313</v>
      </c>
      <c r="F40" t="s">
        <v>335</v>
      </c>
      <c r="G40" s="35">
        <v>7</v>
      </c>
      <c r="H40" t="s">
        <v>27</v>
      </c>
      <c r="I40" t="s">
        <v>876</v>
      </c>
      <c r="J40" t="s">
        <v>29</v>
      </c>
      <c r="K40" s="2">
        <v>7003.21</v>
      </c>
    </row>
    <row r="41" spans="1:11" x14ac:dyDescent="0.25">
      <c r="A41">
        <v>27</v>
      </c>
      <c r="B41" s="52" t="s">
        <v>336</v>
      </c>
      <c r="C41" t="s">
        <v>337</v>
      </c>
      <c r="D41" s="1">
        <v>42583</v>
      </c>
      <c r="E41" s="1">
        <v>43202</v>
      </c>
      <c r="F41" t="s">
        <v>338</v>
      </c>
      <c r="G41" s="34">
        <v>13</v>
      </c>
      <c r="H41" t="s">
        <v>27</v>
      </c>
      <c r="I41" t="s">
        <v>339</v>
      </c>
      <c r="J41" t="s">
        <v>29</v>
      </c>
      <c r="K41" s="2">
        <v>6800</v>
      </c>
    </row>
    <row r="42" spans="1:11" x14ac:dyDescent="0.25">
      <c r="B42" s="52"/>
      <c r="C42" t="s">
        <v>337</v>
      </c>
      <c r="D42" s="1">
        <v>42583</v>
      </c>
      <c r="E42" s="1">
        <v>43202</v>
      </c>
      <c r="F42" t="s">
        <v>338</v>
      </c>
      <c r="G42" s="34">
        <v>14</v>
      </c>
      <c r="H42" t="s">
        <v>27</v>
      </c>
      <c r="I42" t="s">
        <v>339</v>
      </c>
      <c r="J42" t="s">
        <v>29</v>
      </c>
      <c r="K42" s="2">
        <v>10200</v>
      </c>
    </row>
    <row r="43" spans="1:11" x14ac:dyDescent="0.25">
      <c r="B43" s="52"/>
      <c r="C43" t="s">
        <v>337</v>
      </c>
      <c r="D43" s="1">
        <v>42583</v>
      </c>
      <c r="E43" s="1">
        <v>43202</v>
      </c>
      <c r="F43" t="s">
        <v>338</v>
      </c>
      <c r="G43" s="34">
        <v>15</v>
      </c>
      <c r="H43" t="s">
        <v>27</v>
      </c>
      <c r="I43" t="s">
        <v>340</v>
      </c>
      <c r="J43" t="s">
        <v>29</v>
      </c>
      <c r="K43" s="2">
        <v>12960</v>
      </c>
    </row>
    <row r="44" spans="1:11" x14ac:dyDescent="0.25">
      <c r="A44">
        <v>28</v>
      </c>
      <c r="B44" s="52" t="s">
        <v>94</v>
      </c>
      <c r="C44" s="2" t="s">
        <v>95</v>
      </c>
      <c r="D44" s="1">
        <v>42612</v>
      </c>
      <c r="E44" s="1">
        <v>43116</v>
      </c>
      <c r="F44" s="9" t="s">
        <v>96</v>
      </c>
      <c r="G44" s="32">
        <v>4</v>
      </c>
      <c r="H44" t="s">
        <v>27</v>
      </c>
      <c r="I44" t="s">
        <v>97</v>
      </c>
      <c r="J44" t="s">
        <v>29</v>
      </c>
      <c r="K44" s="2">
        <v>35000</v>
      </c>
    </row>
    <row r="45" spans="1:11" x14ac:dyDescent="0.25">
      <c r="B45" s="52"/>
      <c r="C45" t="s">
        <v>95</v>
      </c>
      <c r="D45" s="1">
        <v>42612</v>
      </c>
      <c r="E45" s="1">
        <v>43193</v>
      </c>
      <c r="F45" t="s">
        <v>96</v>
      </c>
      <c r="G45" s="34">
        <v>16</v>
      </c>
      <c r="H45" t="s">
        <v>27</v>
      </c>
      <c r="I45" t="s">
        <v>97</v>
      </c>
      <c r="J45" t="s">
        <v>29</v>
      </c>
      <c r="K45" s="2">
        <v>35000</v>
      </c>
    </row>
    <row r="46" spans="1:11" x14ac:dyDescent="0.25">
      <c r="B46" s="52"/>
      <c r="C46" t="s">
        <v>95</v>
      </c>
      <c r="D46" s="1">
        <v>42612</v>
      </c>
      <c r="E46" s="1">
        <v>43224</v>
      </c>
      <c r="F46" t="s">
        <v>96</v>
      </c>
      <c r="G46" s="34">
        <v>6</v>
      </c>
      <c r="H46" t="s">
        <v>27</v>
      </c>
      <c r="I46" t="s">
        <v>97</v>
      </c>
      <c r="J46" t="s">
        <v>29</v>
      </c>
      <c r="K46" s="2">
        <v>35000</v>
      </c>
    </row>
    <row r="47" spans="1:11" x14ac:dyDescent="0.25">
      <c r="A47">
        <v>29</v>
      </c>
      <c r="B47" s="52" t="s">
        <v>360</v>
      </c>
      <c r="C47" t="s">
        <v>361</v>
      </c>
      <c r="D47" s="1">
        <v>42612</v>
      </c>
      <c r="E47" s="1">
        <v>43214</v>
      </c>
      <c r="F47" t="s">
        <v>362</v>
      </c>
      <c r="G47" s="34">
        <v>17</v>
      </c>
      <c r="H47" t="s">
        <v>27</v>
      </c>
      <c r="I47" t="s">
        <v>363</v>
      </c>
      <c r="J47" t="s">
        <v>29</v>
      </c>
      <c r="K47" s="2">
        <v>4999.5</v>
      </c>
    </row>
    <row r="48" spans="1:11" x14ac:dyDescent="0.25">
      <c r="B48" s="52"/>
      <c r="C48" t="s">
        <v>361</v>
      </c>
      <c r="D48" s="1">
        <v>42612</v>
      </c>
      <c r="E48" s="1">
        <v>43236</v>
      </c>
      <c r="F48" t="s">
        <v>362</v>
      </c>
      <c r="G48" s="34">
        <v>7</v>
      </c>
      <c r="H48" t="s">
        <v>27</v>
      </c>
      <c r="I48" t="s">
        <v>215</v>
      </c>
      <c r="J48" t="s">
        <v>29</v>
      </c>
      <c r="K48" s="2">
        <v>6997.5</v>
      </c>
    </row>
    <row r="49" spans="1:11" x14ac:dyDescent="0.25">
      <c r="A49">
        <v>30</v>
      </c>
      <c r="B49" t="s">
        <v>364</v>
      </c>
      <c r="C49" t="s">
        <v>365</v>
      </c>
      <c r="D49" s="1">
        <v>42978</v>
      </c>
      <c r="E49" s="1">
        <v>43194</v>
      </c>
      <c r="F49" t="s">
        <v>366</v>
      </c>
      <c r="G49" s="34">
        <v>18</v>
      </c>
      <c r="H49" t="s">
        <v>27</v>
      </c>
      <c r="I49" t="s">
        <v>367</v>
      </c>
      <c r="J49" t="s">
        <v>29</v>
      </c>
      <c r="K49" s="2">
        <v>25734.400000000001</v>
      </c>
    </row>
    <row r="50" spans="1:11" x14ac:dyDescent="0.25">
      <c r="A50">
        <v>31</v>
      </c>
      <c r="B50" t="s">
        <v>368</v>
      </c>
      <c r="C50" t="s">
        <v>121</v>
      </c>
      <c r="D50" s="1">
        <v>42621</v>
      </c>
      <c r="E50" s="1">
        <v>43217</v>
      </c>
      <c r="F50" t="s">
        <v>369</v>
      </c>
      <c r="G50" s="34">
        <v>19</v>
      </c>
      <c r="H50" t="s">
        <v>27</v>
      </c>
      <c r="I50" t="s">
        <v>73</v>
      </c>
      <c r="J50" t="s">
        <v>29</v>
      </c>
      <c r="K50" s="2">
        <v>3900</v>
      </c>
    </row>
    <row r="51" spans="1:11" x14ac:dyDescent="0.25">
      <c r="A51">
        <v>32</v>
      </c>
      <c r="B51" s="52" t="s">
        <v>374</v>
      </c>
      <c r="C51" t="s">
        <v>10</v>
      </c>
      <c r="D51" s="1">
        <v>42672</v>
      </c>
      <c r="E51" s="1">
        <v>43193</v>
      </c>
      <c r="F51" t="s">
        <v>375</v>
      </c>
      <c r="G51" s="34">
        <v>20</v>
      </c>
      <c r="H51" t="s">
        <v>27</v>
      </c>
      <c r="I51" t="s">
        <v>376</v>
      </c>
      <c r="J51" t="s">
        <v>14</v>
      </c>
      <c r="K51" s="2">
        <v>7959.84</v>
      </c>
    </row>
    <row r="52" spans="1:11" x14ac:dyDescent="0.25">
      <c r="B52" s="52"/>
      <c r="C52" t="s">
        <v>10</v>
      </c>
      <c r="D52" s="1">
        <v>42672</v>
      </c>
      <c r="E52" s="1">
        <v>43236</v>
      </c>
      <c r="F52" t="s">
        <v>375</v>
      </c>
      <c r="G52" s="34">
        <v>8</v>
      </c>
      <c r="H52" t="s">
        <v>27</v>
      </c>
      <c r="I52" t="s">
        <v>461</v>
      </c>
      <c r="J52" t="s">
        <v>14</v>
      </c>
      <c r="K52" s="2">
        <v>3471.57</v>
      </c>
    </row>
    <row r="53" spans="1:11" x14ac:dyDescent="0.25">
      <c r="A53">
        <v>33</v>
      </c>
      <c r="B53" s="52" t="s">
        <v>225</v>
      </c>
      <c r="C53" t="s">
        <v>226</v>
      </c>
      <c r="D53" s="1">
        <v>42661</v>
      </c>
      <c r="E53" s="1">
        <v>43179</v>
      </c>
      <c r="F53" t="s">
        <v>227</v>
      </c>
      <c r="G53" s="34">
        <v>5</v>
      </c>
      <c r="H53" t="s">
        <v>27</v>
      </c>
      <c r="I53" t="s">
        <v>228</v>
      </c>
      <c r="J53" t="s">
        <v>29</v>
      </c>
      <c r="K53" s="2">
        <v>7294.78</v>
      </c>
    </row>
    <row r="54" spans="1:11" x14ac:dyDescent="0.25">
      <c r="B54" s="52"/>
      <c r="C54" t="s">
        <v>226</v>
      </c>
      <c r="D54" s="1">
        <v>42661</v>
      </c>
      <c r="E54" s="1">
        <v>43256</v>
      </c>
      <c r="F54" t="s">
        <v>227</v>
      </c>
      <c r="G54" s="34">
        <v>6</v>
      </c>
      <c r="H54" t="s">
        <v>27</v>
      </c>
      <c r="I54" t="s">
        <v>228</v>
      </c>
      <c r="J54" t="s">
        <v>29</v>
      </c>
      <c r="K54" s="2">
        <v>7193.28</v>
      </c>
    </row>
    <row r="55" spans="1:11" x14ac:dyDescent="0.25">
      <c r="B55" s="52"/>
      <c r="C55" t="s">
        <v>226</v>
      </c>
      <c r="D55" s="1">
        <v>42661</v>
      </c>
      <c r="E55" s="1">
        <v>43256</v>
      </c>
      <c r="F55" t="s">
        <v>227</v>
      </c>
      <c r="G55" s="34">
        <v>7</v>
      </c>
      <c r="H55" t="s">
        <v>27</v>
      </c>
      <c r="I55" t="s">
        <v>628</v>
      </c>
      <c r="J55" t="s">
        <v>29</v>
      </c>
      <c r="K55" s="2">
        <v>10997.6</v>
      </c>
    </row>
    <row r="56" spans="1:11" x14ac:dyDescent="0.25">
      <c r="A56">
        <v>34</v>
      </c>
      <c r="B56" s="52" t="s">
        <v>717</v>
      </c>
      <c r="C56" t="s">
        <v>10</v>
      </c>
      <c r="D56" s="1">
        <v>42757</v>
      </c>
      <c r="E56" s="1">
        <v>43283</v>
      </c>
      <c r="F56" t="s">
        <v>110</v>
      </c>
      <c r="G56" s="35">
        <v>1</v>
      </c>
      <c r="H56" t="s">
        <v>27</v>
      </c>
      <c r="I56" t="s">
        <v>111</v>
      </c>
      <c r="J56" t="s">
        <v>29</v>
      </c>
      <c r="K56" s="2">
        <v>994.68</v>
      </c>
    </row>
    <row r="57" spans="1:11" x14ac:dyDescent="0.25">
      <c r="B57" s="52"/>
      <c r="C57" t="s">
        <v>10</v>
      </c>
      <c r="D57" s="1">
        <v>42757</v>
      </c>
      <c r="E57" s="1">
        <v>43304</v>
      </c>
      <c r="F57" t="s">
        <v>110</v>
      </c>
      <c r="G57" s="35">
        <v>2</v>
      </c>
      <c r="H57" t="s">
        <v>27</v>
      </c>
      <c r="I57" t="s">
        <v>111</v>
      </c>
      <c r="J57" t="s">
        <v>29</v>
      </c>
      <c r="K57" s="2">
        <v>14243.04</v>
      </c>
    </row>
    <row r="58" spans="1:11" x14ac:dyDescent="0.25">
      <c r="B58" s="53" t="s">
        <v>380</v>
      </c>
      <c r="C58" t="s">
        <v>381</v>
      </c>
      <c r="D58" s="1">
        <v>42661</v>
      </c>
      <c r="E58" s="1">
        <v>43195</v>
      </c>
      <c r="F58" t="s">
        <v>382</v>
      </c>
      <c r="G58" s="34">
        <v>21</v>
      </c>
      <c r="H58" t="s">
        <v>27</v>
      </c>
      <c r="I58" t="s">
        <v>383</v>
      </c>
      <c r="J58" t="s">
        <v>29</v>
      </c>
      <c r="K58" s="2">
        <v>2646.4</v>
      </c>
    </row>
    <row r="59" spans="1:11" x14ac:dyDescent="0.25">
      <c r="A59">
        <v>35</v>
      </c>
      <c r="B59" s="53"/>
      <c r="C59" t="s">
        <v>381</v>
      </c>
      <c r="D59" s="1">
        <v>42661</v>
      </c>
      <c r="E59" s="1">
        <v>43236</v>
      </c>
      <c r="F59" t="s">
        <v>382</v>
      </c>
      <c r="G59" s="34">
        <v>9</v>
      </c>
      <c r="H59" t="s">
        <v>27</v>
      </c>
      <c r="I59" t="s">
        <v>383</v>
      </c>
      <c r="J59" t="s">
        <v>29</v>
      </c>
      <c r="K59" s="2">
        <v>2813.16</v>
      </c>
    </row>
    <row r="60" spans="1:11" x14ac:dyDescent="0.25">
      <c r="A60">
        <v>36</v>
      </c>
      <c r="B60" t="s">
        <v>890</v>
      </c>
      <c r="C60" t="s">
        <v>891</v>
      </c>
      <c r="D60" s="1">
        <v>42663</v>
      </c>
      <c r="E60" s="1">
        <v>43314</v>
      </c>
      <c r="F60" t="s">
        <v>892</v>
      </c>
      <c r="G60" s="35">
        <v>8</v>
      </c>
      <c r="H60" t="s">
        <v>27</v>
      </c>
      <c r="I60" t="s">
        <v>73</v>
      </c>
      <c r="J60" t="s">
        <v>29</v>
      </c>
      <c r="K60" s="2">
        <v>300</v>
      </c>
    </row>
    <row r="61" spans="1:11" x14ac:dyDescent="0.25">
      <c r="A61">
        <v>37</v>
      </c>
      <c r="B61" t="s">
        <v>127</v>
      </c>
      <c r="C61" t="s">
        <v>128</v>
      </c>
      <c r="D61" s="1">
        <v>42664</v>
      </c>
      <c r="E61" s="1">
        <v>43139</v>
      </c>
      <c r="F61" t="s">
        <v>129</v>
      </c>
      <c r="G61" s="34">
        <v>4</v>
      </c>
      <c r="H61" t="s">
        <v>27</v>
      </c>
      <c r="I61" t="s">
        <v>130</v>
      </c>
      <c r="J61" t="s">
        <v>29</v>
      </c>
      <c r="K61" s="2">
        <v>4098.32</v>
      </c>
    </row>
    <row r="62" spans="1:11" x14ac:dyDescent="0.25">
      <c r="A62">
        <v>38</v>
      </c>
      <c r="B62" s="52" t="s">
        <v>632</v>
      </c>
      <c r="C62" t="s">
        <v>633</v>
      </c>
      <c r="D62" s="1">
        <v>43035</v>
      </c>
      <c r="E62" s="1">
        <v>43269</v>
      </c>
      <c r="F62" t="s">
        <v>634</v>
      </c>
      <c r="G62" s="34">
        <v>8</v>
      </c>
      <c r="H62" t="s">
        <v>27</v>
      </c>
      <c r="I62" t="s">
        <v>76</v>
      </c>
      <c r="J62" t="s">
        <v>29</v>
      </c>
      <c r="K62" s="2">
        <v>197014.24</v>
      </c>
    </row>
    <row r="63" spans="1:11" x14ac:dyDescent="0.25">
      <c r="B63" s="52"/>
      <c r="C63" t="s">
        <v>633</v>
      </c>
      <c r="D63" s="1">
        <v>43035</v>
      </c>
      <c r="E63" s="1">
        <v>43368</v>
      </c>
      <c r="F63" t="s">
        <v>634</v>
      </c>
      <c r="G63" s="35">
        <v>2</v>
      </c>
      <c r="H63" t="s">
        <v>27</v>
      </c>
      <c r="I63" t="s">
        <v>76</v>
      </c>
      <c r="J63" t="s">
        <v>29</v>
      </c>
      <c r="K63" s="2">
        <v>197014.24</v>
      </c>
    </row>
    <row r="64" spans="1:11" x14ac:dyDescent="0.25">
      <c r="A64">
        <v>39</v>
      </c>
      <c r="B64" s="52" t="s">
        <v>721</v>
      </c>
      <c r="C64" t="s">
        <v>722</v>
      </c>
      <c r="D64" s="1">
        <v>42672</v>
      </c>
      <c r="E64" s="1">
        <v>43287</v>
      </c>
      <c r="F64" t="s">
        <v>375</v>
      </c>
      <c r="G64" s="35">
        <v>3</v>
      </c>
      <c r="H64" t="s">
        <v>27</v>
      </c>
      <c r="I64" t="s">
        <v>461</v>
      </c>
      <c r="J64" t="s">
        <v>14</v>
      </c>
      <c r="K64" s="2">
        <v>8369.61</v>
      </c>
    </row>
    <row r="65" spans="1:11" x14ac:dyDescent="0.25">
      <c r="B65" s="52"/>
      <c r="C65" t="s">
        <v>722</v>
      </c>
      <c r="D65" s="1">
        <v>43035</v>
      </c>
      <c r="E65" s="1">
        <v>43307</v>
      </c>
      <c r="F65" t="s">
        <v>723</v>
      </c>
      <c r="G65" s="35">
        <v>4</v>
      </c>
      <c r="H65" t="s">
        <v>27</v>
      </c>
      <c r="I65" t="s">
        <v>724</v>
      </c>
      <c r="J65" t="s">
        <v>29</v>
      </c>
      <c r="K65" s="2">
        <v>66000</v>
      </c>
    </row>
    <row r="66" spans="1:11" x14ac:dyDescent="0.25">
      <c r="B66" s="52"/>
      <c r="C66" t="s">
        <v>904</v>
      </c>
      <c r="D66" s="1">
        <v>43111</v>
      </c>
      <c r="E66" s="1">
        <v>43378</v>
      </c>
      <c r="F66" t="s">
        <v>905</v>
      </c>
      <c r="G66" s="23">
        <v>1</v>
      </c>
      <c r="H66" t="s">
        <v>27</v>
      </c>
      <c r="I66" t="s">
        <v>995</v>
      </c>
      <c r="J66" t="s">
        <v>29</v>
      </c>
      <c r="K66" s="2">
        <v>34840</v>
      </c>
    </row>
    <row r="67" spans="1:11" x14ac:dyDescent="0.25">
      <c r="A67">
        <v>40</v>
      </c>
      <c r="B67" s="52" t="s">
        <v>635</v>
      </c>
      <c r="C67" t="s">
        <v>636</v>
      </c>
      <c r="D67" s="1">
        <v>43035</v>
      </c>
      <c r="E67" s="1">
        <v>43269</v>
      </c>
      <c r="F67" t="s">
        <v>637</v>
      </c>
      <c r="G67" s="34">
        <v>9</v>
      </c>
      <c r="H67" t="s">
        <v>27</v>
      </c>
      <c r="I67" t="s">
        <v>638</v>
      </c>
      <c r="J67" t="s">
        <v>29</v>
      </c>
      <c r="K67" s="2">
        <v>18076.099999999999</v>
      </c>
    </row>
    <row r="68" spans="1:11" x14ac:dyDescent="0.25">
      <c r="B68" s="52"/>
      <c r="C68" t="s">
        <v>636</v>
      </c>
      <c r="D68" s="1">
        <v>43035</v>
      </c>
      <c r="E68" s="1">
        <v>43325</v>
      </c>
      <c r="F68" t="s">
        <v>637</v>
      </c>
      <c r="G68" s="35">
        <v>9</v>
      </c>
      <c r="H68" t="s">
        <v>27</v>
      </c>
      <c r="I68" t="s">
        <v>893</v>
      </c>
      <c r="J68" t="s">
        <v>29</v>
      </c>
      <c r="K68" s="2">
        <v>9569.7000000000007</v>
      </c>
    </row>
    <row r="69" spans="1:11" x14ac:dyDescent="0.25">
      <c r="B69" s="52"/>
      <c r="C69" t="s">
        <v>997</v>
      </c>
      <c r="D69" s="1">
        <v>43131</v>
      </c>
      <c r="E69" s="1">
        <v>43392</v>
      </c>
      <c r="F69" t="s">
        <v>998</v>
      </c>
      <c r="G69" s="23">
        <v>2</v>
      </c>
      <c r="H69" t="s">
        <v>27</v>
      </c>
      <c r="I69" t="s">
        <v>999</v>
      </c>
      <c r="J69" t="s">
        <v>29</v>
      </c>
      <c r="K69" s="2">
        <v>2810.4</v>
      </c>
    </row>
    <row r="70" spans="1:11" x14ac:dyDescent="0.25">
      <c r="B70" s="52"/>
      <c r="C70" t="s">
        <v>1004</v>
      </c>
      <c r="D70" s="1">
        <v>43178</v>
      </c>
      <c r="E70" s="1">
        <v>43378</v>
      </c>
      <c r="F70" t="s">
        <v>1005</v>
      </c>
      <c r="G70" s="23">
        <v>3</v>
      </c>
      <c r="H70" t="s">
        <v>27</v>
      </c>
      <c r="I70" t="s">
        <v>1006</v>
      </c>
      <c r="J70" t="s">
        <v>29</v>
      </c>
      <c r="K70" s="2">
        <v>9533.2800000000007</v>
      </c>
    </row>
    <row r="71" spans="1:11" x14ac:dyDescent="0.25">
      <c r="A71">
        <v>41</v>
      </c>
      <c r="B71" s="52" t="s">
        <v>384</v>
      </c>
      <c r="C71" t="s">
        <v>385</v>
      </c>
      <c r="D71" s="1">
        <v>43038</v>
      </c>
      <c r="E71" s="1">
        <v>43214</v>
      </c>
      <c r="F71" t="s">
        <v>386</v>
      </c>
      <c r="G71" s="34">
        <v>22</v>
      </c>
      <c r="H71" t="s">
        <v>27</v>
      </c>
      <c r="I71" t="s">
        <v>387</v>
      </c>
      <c r="J71" t="s">
        <v>29</v>
      </c>
      <c r="K71" s="2">
        <v>11631</v>
      </c>
    </row>
    <row r="72" spans="1:11" x14ac:dyDescent="0.25">
      <c r="B72" s="52"/>
      <c r="C72" t="s">
        <v>385</v>
      </c>
      <c r="D72" s="1">
        <v>43038</v>
      </c>
      <c r="E72" s="1">
        <v>43336</v>
      </c>
      <c r="F72" t="s">
        <v>386</v>
      </c>
      <c r="G72" s="35">
        <v>10</v>
      </c>
      <c r="H72" t="s">
        <v>27</v>
      </c>
      <c r="I72" t="s">
        <v>894</v>
      </c>
      <c r="J72" t="s">
        <v>29</v>
      </c>
      <c r="K72" s="2">
        <v>20935.78</v>
      </c>
    </row>
    <row r="73" spans="1:11" x14ac:dyDescent="0.25">
      <c r="A73">
        <v>42</v>
      </c>
      <c r="B73" t="s">
        <v>1175</v>
      </c>
      <c r="C73" t="s">
        <v>1176</v>
      </c>
      <c r="D73" s="1">
        <v>43038</v>
      </c>
      <c r="E73" s="1">
        <v>43412</v>
      </c>
      <c r="F73" t="s">
        <v>1177</v>
      </c>
      <c r="G73" s="23">
        <v>5</v>
      </c>
      <c r="H73" t="s">
        <v>27</v>
      </c>
      <c r="I73" t="s">
        <v>1178</v>
      </c>
      <c r="J73" t="s">
        <v>29</v>
      </c>
      <c r="K73" s="2">
        <v>50043.6</v>
      </c>
    </row>
    <row r="74" spans="1:11" x14ac:dyDescent="0.25">
      <c r="A74">
        <v>43</v>
      </c>
      <c r="B74" t="s">
        <v>80</v>
      </c>
      <c r="C74" s="2" t="s">
        <v>10</v>
      </c>
      <c r="D74" s="1">
        <v>43039</v>
      </c>
      <c r="E74" s="1">
        <v>43124</v>
      </c>
      <c r="F74" s="9" t="s">
        <v>81</v>
      </c>
      <c r="G74" s="32">
        <v>5</v>
      </c>
      <c r="H74" t="s">
        <v>27</v>
      </c>
      <c r="I74" t="s">
        <v>82</v>
      </c>
      <c r="J74" t="s">
        <v>14</v>
      </c>
      <c r="K74" s="2">
        <v>50845</v>
      </c>
    </row>
    <row r="75" spans="1:11" x14ac:dyDescent="0.25">
      <c r="A75">
        <v>44</v>
      </c>
      <c r="B75" s="52" t="s">
        <v>229</v>
      </c>
      <c r="C75" t="s">
        <v>230</v>
      </c>
      <c r="D75" s="1">
        <v>43040</v>
      </c>
      <c r="E75" s="1">
        <v>43174</v>
      </c>
      <c r="F75" t="s">
        <v>231</v>
      </c>
      <c r="G75" s="34">
        <v>6</v>
      </c>
      <c r="H75" t="s">
        <v>27</v>
      </c>
      <c r="I75" t="s">
        <v>232</v>
      </c>
      <c r="J75" t="s">
        <v>29</v>
      </c>
      <c r="K75" s="2">
        <v>40566.400000000001</v>
      </c>
    </row>
    <row r="76" spans="1:11" x14ac:dyDescent="0.25">
      <c r="B76" s="52"/>
      <c r="C76" t="s">
        <v>230</v>
      </c>
      <c r="D76" s="1">
        <v>43035</v>
      </c>
      <c r="E76" s="1">
        <v>43308</v>
      </c>
      <c r="F76" t="s">
        <v>725</v>
      </c>
      <c r="G76" s="35">
        <v>5</v>
      </c>
      <c r="H76" t="s">
        <v>27</v>
      </c>
      <c r="I76" t="s">
        <v>119</v>
      </c>
      <c r="J76" t="s">
        <v>29</v>
      </c>
      <c r="K76" s="2">
        <v>66000</v>
      </c>
    </row>
    <row r="77" spans="1:11" x14ac:dyDescent="0.25">
      <c r="A77">
        <v>45</v>
      </c>
      <c r="B77" s="52" t="s">
        <v>1343</v>
      </c>
      <c r="C77" t="s">
        <v>1344</v>
      </c>
      <c r="D77" s="1">
        <v>43111</v>
      </c>
      <c r="E77" s="1">
        <v>43439</v>
      </c>
      <c r="F77" t="s">
        <v>905</v>
      </c>
      <c r="G77" s="35">
        <v>1</v>
      </c>
      <c r="H77" t="s">
        <v>27</v>
      </c>
      <c r="I77" t="s">
        <v>995</v>
      </c>
      <c r="J77" t="s">
        <v>29</v>
      </c>
      <c r="K77" s="2">
        <v>12840</v>
      </c>
    </row>
    <row r="78" spans="1:11" x14ac:dyDescent="0.25">
      <c r="B78" s="52"/>
      <c r="C78" t="s">
        <v>1344</v>
      </c>
      <c r="D78" s="1">
        <v>43151</v>
      </c>
      <c r="E78" s="1">
        <v>43437</v>
      </c>
      <c r="F78" t="s">
        <v>1185</v>
      </c>
      <c r="G78" s="35">
        <v>2</v>
      </c>
      <c r="H78" t="s">
        <v>27</v>
      </c>
      <c r="I78" t="s">
        <v>1186</v>
      </c>
      <c r="J78" t="s">
        <v>14</v>
      </c>
      <c r="K78" s="2">
        <v>171</v>
      </c>
    </row>
    <row r="79" spans="1:11" x14ac:dyDescent="0.25">
      <c r="B79" s="52"/>
      <c r="C79" t="s">
        <v>1344</v>
      </c>
      <c r="D79" s="1">
        <v>43151</v>
      </c>
      <c r="E79" s="1">
        <v>43437</v>
      </c>
      <c r="F79" t="s">
        <v>1185</v>
      </c>
      <c r="G79" s="35">
        <v>3</v>
      </c>
      <c r="H79" t="s">
        <v>27</v>
      </c>
      <c r="I79" t="s">
        <v>1187</v>
      </c>
      <c r="J79" t="s">
        <v>14</v>
      </c>
      <c r="K79" s="2">
        <v>22835</v>
      </c>
    </row>
    <row r="80" spans="1:11" x14ac:dyDescent="0.25">
      <c r="A80">
        <v>46</v>
      </c>
      <c r="B80" t="s">
        <v>727</v>
      </c>
      <c r="C80" t="s">
        <v>728</v>
      </c>
      <c r="D80" s="41">
        <v>43040</v>
      </c>
      <c r="E80" s="1">
        <v>43287</v>
      </c>
      <c r="F80" t="s">
        <v>231</v>
      </c>
      <c r="G80" s="35">
        <v>6</v>
      </c>
      <c r="H80" t="s">
        <v>27</v>
      </c>
      <c r="I80" t="s">
        <v>726</v>
      </c>
      <c r="J80" t="s">
        <v>29</v>
      </c>
      <c r="K80" s="2">
        <v>20283.189999999999</v>
      </c>
    </row>
    <row r="81" spans="1:11" x14ac:dyDescent="0.25">
      <c r="A81">
        <v>47</v>
      </c>
      <c r="B81" s="52" t="s">
        <v>1066</v>
      </c>
      <c r="C81" t="s">
        <v>832</v>
      </c>
      <c r="D81" s="1">
        <v>42499</v>
      </c>
      <c r="E81" s="1">
        <v>43374</v>
      </c>
      <c r="F81" t="s">
        <v>833</v>
      </c>
      <c r="G81" s="23">
        <v>4</v>
      </c>
      <c r="H81" t="s">
        <v>27</v>
      </c>
      <c r="I81" t="s">
        <v>28</v>
      </c>
      <c r="J81" t="s">
        <v>29</v>
      </c>
      <c r="K81" s="2">
        <v>209100</v>
      </c>
    </row>
    <row r="82" spans="1:11" x14ac:dyDescent="0.25">
      <c r="B82" s="52"/>
      <c r="C82" t="s">
        <v>1060</v>
      </c>
      <c r="D82" s="1">
        <v>42961</v>
      </c>
      <c r="E82" s="1">
        <v>43376</v>
      </c>
      <c r="F82" t="s">
        <v>1061</v>
      </c>
      <c r="G82" s="23">
        <v>5</v>
      </c>
      <c r="H82" t="s">
        <v>27</v>
      </c>
      <c r="I82" t="s">
        <v>1062</v>
      </c>
      <c r="J82" t="s">
        <v>29</v>
      </c>
      <c r="K82" s="2">
        <v>18296</v>
      </c>
    </row>
    <row r="83" spans="1:11" x14ac:dyDescent="0.25">
      <c r="B83" s="52"/>
      <c r="C83" t="s">
        <v>722</v>
      </c>
      <c r="D83" s="1">
        <v>43035</v>
      </c>
      <c r="E83" s="1">
        <v>43374</v>
      </c>
      <c r="F83" t="s">
        <v>723</v>
      </c>
      <c r="G83" s="23">
        <v>6</v>
      </c>
      <c r="H83" t="s">
        <v>27</v>
      </c>
      <c r="I83" t="s">
        <v>119</v>
      </c>
      <c r="J83" t="s">
        <v>29</v>
      </c>
      <c r="K83" s="2">
        <v>66000</v>
      </c>
    </row>
    <row r="84" spans="1:11" x14ac:dyDescent="0.25">
      <c r="B84" s="52"/>
      <c r="C84" t="s">
        <v>636</v>
      </c>
      <c r="D84" s="1">
        <v>43035</v>
      </c>
      <c r="E84" s="1">
        <v>43374</v>
      </c>
      <c r="F84" t="s">
        <v>637</v>
      </c>
      <c r="G84" s="23">
        <v>7</v>
      </c>
      <c r="H84" t="s">
        <v>27</v>
      </c>
      <c r="I84" t="s">
        <v>638</v>
      </c>
      <c r="J84" t="s">
        <v>29</v>
      </c>
      <c r="K84" s="2">
        <v>10739.33</v>
      </c>
    </row>
    <row r="85" spans="1:11" x14ac:dyDescent="0.25">
      <c r="B85" s="52"/>
      <c r="C85" t="s">
        <v>10</v>
      </c>
      <c r="D85" s="1">
        <v>43035</v>
      </c>
      <c r="E85" s="1">
        <v>43438</v>
      </c>
      <c r="F85" t="s">
        <v>1341</v>
      </c>
      <c r="G85" s="35">
        <v>4</v>
      </c>
      <c r="H85" t="s">
        <v>27</v>
      </c>
      <c r="I85" t="s">
        <v>1342</v>
      </c>
      <c r="J85" t="s">
        <v>29</v>
      </c>
      <c r="K85" s="2">
        <v>472708.32</v>
      </c>
    </row>
    <row r="86" spans="1:11" x14ac:dyDescent="0.25">
      <c r="A86">
        <v>48</v>
      </c>
      <c r="B86" t="s">
        <v>730</v>
      </c>
      <c r="C86" t="s">
        <v>731</v>
      </c>
      <c r="D86" s="1">
        <v>43046</v>
      </c>
      <c r="E86" s="1">
        <v>43307</v>
      </c>
      <c r="F86" t="s">
        <v>729</v>
      </c>
      <c r="G86" s="35">
        <v>7</v>
      </c>
      <c r="H86" t="s">
        <v>27</v>
      </c>
      <c r="I86" t="s">
        <v>254</v>
      </c>
      <c r="J86" t="s">
        <v>29</v>
      </c>
      <c r="K86" s="2">
        <v>797.25</v>
      </c>
    </row>
    <row r="87" spans="1:11" x14ac:dyDescent="0.25">
      <c r="A87">
        <v>49</v>
      </c>
      <c r="B87" s="52" t="s">
        <v>733</v>
      </c>
      <c r="C87" t="s">
        <v>734</v>
      </c>
      <c r="D87" s="1">
        <v>43052</v>
      </c>
      <c r="E87" s="1">
        <v>43285</v>
      </c>
      <c r="F87" t="s">
        <v>732</v>
      </c>
      <c r="G87" s="35">
        <v>8</v>
      </c>
      <c r="H87" t="s">
        <v>27</v>
      </c>
      <c r="I87" t="s">
        <v>209</v>
      </c>
      <c r="J87" t="s">
        <v>29</v>
      </c>
      <c r="K87" s="2">
        <v>132530</v>
      </c>
    </row>
    <row r="88" spans="1:11" x14ac:dyDescent="0.25">
      <c r="B88" s="52"/>
      <c r="C88" t="s">
        <v>734</v>
      </c>
      <c r="D88" s="1">
        <v>43053</v>
      </c>
      <c r="E88" s="1">
        <v>43462</v>
      </c>
      <c r="F88" t="s">
        <v>735</v>
      </c>
      <c r="G88" s="35">
        <v>5</v>
      </c>
      <c r="H88" t="s">
        <v>27</v>
      </c>
      <c r="I88" t="s">
        <v>736</v>
      </c>
      <c r="J88" t="s">
        <v>29</v>
      </c>
      <c r="K88" s="2">
        <v>6719.99</v>
      </c>
    </row>
    <row r="89" spans="1:11" x14ac:dyDescent="0.25">
      <c r="B89" s="53"/>
      <c r="C89" t="s">
        <v>738</v>
      </c>
      <c r="D89" s="1">
        <v>43053</v>
      </c>
      <c r="E89" s="1">
        <v>43312</v>
      </c>
      <c r="F89" t="s">
        <v>735</v>
      </c>
      <c r="G89" s="35">
        <v>9</v>
      </c>
      <c r="H89" t="s">
        <v>27</v>
      </c>
      <c r="I89" t="s">
        <v>736</v>
      </c>
      <c r="J89" t="s">
        <v>29</v>
      </c>
      <c r="K89" s="2">
        <v>6310.25</v>
      </c>
    </row>
    <row r="90" spans="1:11" x14ac:dyDescent="0.25">
      <c r="A90">
        <v>50</v>
      </c>
      <c r="B90" t="s">
        <v>737</v>
      </c>
      <c r="C90" t="s">
        <v>738</v>
      </c>
      <c r="D90" s="1">
        <v>43053</v>
      </c>
      <c r="E90" s="1">
        <v>43462</v>
      </c>
      <c r="F90" t="s">
        <v>739</v>
      </c>
      <c r="G90" s="35">
        <v>6</v>
      </c>
      <c r="H90" t="s">
        <v>27</v>
      </c>
      <c r="I90" t="s">
        <v>740</v>
      </c>
      <c r="J90" t="s">
        <v>29</v>
      </c>
      <c r="K90" s="2">
        <v>15000</v>
      </c>
    </row>
    <row r="91" spans="1:11" x14ac:dyDescent="0.25">
      <c r="A91">
        <v>51</v>
      </c>
      <c r="B91" s="52" t="s">
        <v>982</v>
      </c>
      <c r="C91" t="s">
        <v>983</v>
      </c>
      <c r="D91" s="1">
        <v>43053</v>
      </c>
      <c r="E91" s="1">
        <v>43348</v>
      </c>
      <c r="F91" t="s">
        <v>984</v>
      </c>
      <c r="G91" s="35">
        <v>3</v>
      </c>
      <c r="H91" t="s">
        <v>27</v>
      </c>
      <c r="I91" t="s">
        <v>628</v>
      </c>
      <c r="J91" t="s">
        <v>29</v>
      </c>
      <c r="K91" s="2">
        <v>19989.2</v>
      </c>
    </row>
    <row r="92" spans="1:11" x14ac:dyDescent="0.25">
      <c r="B92" s="52"/>
      <c r="C92" t="s">
        <v>636</v>
      </c>
      <c r="D92" s="1">
        <v>43035</v>
      </c>
      <c r="E92" s="1">
        <v>43396</v>
      </c>
      <c r="F92" t="s">
        <v>637</v>
      </c>
      <c r="G92" s="23">
        <v>8</v>
      </c>
      <c r="H92" t="s">
        <v>27</v>
      </c>
      <c r="I92" t="s">
        <v>638</v>
      </c>
      <c r="J92" t="s">
        <v>29</v>
      </c>
      <c r="K92" s="2">
        <v>4253.2</v>
      </c>
    </row>
    <row r="93" spans="1:11" x14ac:dyDescent="0.25">
      <c r="B93" s="52"/>
      <c r="C93" t="s">
        <v>983</v>
      </c>
      <c r="D93" s="1">
        <v>43053</v>
      </c>
      <c r="E93" s="1">
        <v>43439</v>
      </c>
      <c r="F93" t="s">
        <v>984</v>
      </c>
      <c r="G93" s="35">
        <v>7</v>
      </c>
      <c r="H93" t="s">
        <v>27</v>
      </c>
      <c r="I93" t="s">
        <v>1349</v>
      </c>
      <c r="J93" t="s">
        <v>29</v>
      </c>
      <c r="K93" s="2">
        <v>2549.92</v>
      </c>
    </row>
    <row r="94" spans="1:11" x14ac:dyDescent="0.25">
      <c r="A94">
        <v>52</v>
      </c>
      <c r="B94" t="s">
        <v>741</v>
      </c>
      <c r="C94" t="s">
        <v>742</v>
      </c>
      <c r="D94" s="1">
        <v>43053</v>
      </c>
      <c r="E94" s="1">
        <v>43285</v>
      </c>
      <c r="F94" t="s">
        <v>739</v>
      </c>
      <c r="G94" s="35">
        <v>10</v>
      </c>
      <c r="H94" t="s">
        <v>27</v>
      </c>
      <c r="I94" t="s">
        <v>740</v>
      </c>
      <c r="J94" t="s">
        <v>29</v>
      </c>
      <c r="K94" s="2">
        <v>25000</v>
      </c>
    </row>
    <row r="95" spans="1:11" x14ac:dyDescent="0.25">
      <c r="A95">
        <v>53</v>
      </c>
      <c r="B95" t="s">
        <v>745</v>
      </c>
      <c r="C95" t="s">
        <v>746</v>
      </c>
      <c r="D95" s="1">
        <v>43060</v>
      </c>
      <c r="E95" s="1">
        <v>43285</v>
      </c>
      <c r="F95" t="s">
        <v>747</v>
      </c>
      <c r="G95" s="35">
        <v>11</v>
      </c>
      <c r="H95" t="s">
        <v>27</v>
      </c>
      <c r="I95" t="s">
        <v>209</v>
      </c>
      <c r="J95" t="s">
        <v>29</v>
      </c>
      <c r="K95" s="2">
        <v>21160</v>
      </c>
    </row>
    <row r="96" spans="1:11" x14ac:dyDescent="0.25">
      <c r="A96">
        <v>54</v>
      </c>
      <c r="B96" t="s">
        <v>985</v>
      </c>
      <c r="C96" t="s">
        <v>986</v>
      </c>
      <c r="D96" s="1">
        <v>43060</v>
      </c>
      <c r="E96" s="1">
        <v>43368</v>
      </c>
      <c r="F96" t="s">
        <v>987</v>
      </c>
      <c r="G96" s="35">
        <v>4</v>
      </c>
      <c r="H96" t="s">
        <v>27</v>
      </c>
      <c r="I96" t="s">
        <v>988</v>
      </c>
      <c r="J96" t="s">
        <v>29</v>
      </c>
      <c r="K96" s="2">
        <v>5000</v>
      </c>
    </row>
    <row r="97" spans="1:11" x14ac:dyDescent="0.25">
      <c r="A97">
        <v>55</v>
      </c>
      <c r="B97" t="s">
        <v>1070</v>
      </c>
      <c r="C97" t="s">
        <v>983</v>
      </c>
      <c r="D97" s="1">
        <v>43053</v>
      </c>
      <c r="E97" s="1">
        <v>43389</v>
      </c>
      <c r="F97" t="s">
        <v>984</v>
      </c>
      <c r="G97" s="23">
        <v>9</v>
      </c>
      <c r="H97" t="s">
        <v>27</v>
      </c>
      <c r="I97" t="s">
        <v>1069</v>
      </c>
      <c r="J97" t="s">
        <v>29</v>
      </c>
      <c r="K97" s="2">
        <v>39978.400000000001</v>
      </c>
    </row>
    <row r="98" spans="1:11" x14ac:dyDescent="0.25">
      <c r="A98">
        <v>56</v>
      </c>
      <c r="B98" s="52" t="s">
        <v>748</v>
      </c>
      <c r="C98" t="s">
        <v>749</v>
      </c>
      <c r="D98" s="1">
        <v>42706</v>
      </c>
      <c r="E98" s="1">
        <v>43304</v>
      </c>
      <c r="F98" t="s">
        <v>750</v>
      </c>
      <c r="G98" s="35">
        <v>12</v>
      </c>
      <c r="H98" t="s">
        <v>27</v>
      </c>
      <c r="I98" t="s">
        <v>751</v>
      </c>
      <c r="J98" t="s">
        <v>29</v>
      </c>
      <c r="K98" s="2">
        <v>100200</v>
      </c>
    </row>
    <row r="99" spans="1:11" x14ac:dyDescent="0.25">
      <c r="B99" s="52"/>
      <c r="C99" t="s">
        <v>749</v>
      </c>
      <c r="D99" s="1">
        <v>42706</v>
      </c>
      <c r="E99" s="1">
        <v>43339</v>
      </c>
      <c r="F99" t="s">
        <v>750</v>
      </c>
      <c r="G99" s="35">
        <v>11</v>
      </c>
      <c r="H99" t="s">
        <v>27</v>
      </c>
      <c r="I99" t="s">
        <v>899</v>
      </c>
      <c r="J99" t="s">
        <v>29</v>
      </c>
      <c r="K99" s="2">
        <v>32000</v>
      </c>
    </row>
    <row r="100" spans="1:11" x14ac:dyDescent="0.25">
      <c r="A100">
        <v>57</v>
      </c>
      <c r="B100" t="s">
        <v>989</v>
      </c>
      <c r="C100" t="s">
        <v>990</v>
      </c>
      <c r="D100" s="1">
        <v>43068</v>
      </c>
      <c r="E100" s="1">
        <v>43368</v>
      </c>
      <c r="F100" t="s">
        <v>246</v>
      </c>
      <c r="G100" s="35">
        <v>5</v>
      </c>
      <c r="H100" t="s">
        <v>27</v>
      </c>
      <c r="I100" t="s">
        <v>73</v>
      </c>
      <c r="J100" t="s">
        <v>29</v>
      </c>
      <c r="K100" s="2">
        <v>6790</v>
      </c>
    </row>
    <row r="101" spans="1:11" x14ac:dyDescent="0.25">
      <c r="A101">
        <v>58</v>
      </c>
      <c r="B101" t="s">
        <v>1350</v>
      </c>
      <c r="C101" t="s">
        <v>1351</v>
      </c>
      <c r="D101" s="1">
        <v>43068</v>
      </c>
      <c r="E101" s="1">
        <v>43462</v>
      </c>
      <c r="F101" t="s">
        <v>1352</v>
      </c>
      <c r="G101" s="35">
        <v>8</v>
      </c>
      <c r="H101" t="s">
        <v>27</v>
      </c>
      <c r="I101" t="s">
        <v>1353</v>
      </c>
      <c r="J101" t="s">
        <v>29</v>
      </c>
      <c r="K101" s="2">
        <v>14499</v>
      </c>
    </row>
    <row r="102" spans="1:11" x14ac:dyDescent="0.25">
      <c r="A102">
        <v>59</v>
      </c>
      <c r="B102" t="s">
        <v>752</v>
      </c>
      <c r="C102" t="s">
        <v>753</v>
      </c>
      <c r="D102" s="1">
        <v>43075</v>
      </c>
      <c r="E102" s="1">
        <v>43285</v>
      </c>
      <c r="F102" t="s">
        <v>754</v>
      </c>
      <c r="G102" s="35">
        <v>13</v>
      </c>
      <c r="H102" t="s">
        <v>27</v>
      </c>
      <c r="I102" t="s">
        <v>506</v>
      </c>
      <c r="J102" t="s">
        <v>29</v>
      </c>
      <c r="K102" s="2">
        <v>511260</v>
      </c>
    </row>
    <row r="103" spans="1:11" x14ac:dyDescent="0.25">
      <c r="A103">
        <v>60</v>
      </c>
      <c r="B103" t="s">
        <v>991</v>
      </c>
      <c r="C103" t="s">
        <v>992</v>
      </c>
      <c r="D103" s="1">
        <v>43081</v>
      </c>
      <c r="E103" s="1">
        <v>43348</v>
      </c>
      <c r="F103" t="s">
        <v>993</v>
      </c>
      <c r="G103" s="35">
        <v>6</v>
      </c>
      <c r="H103" t="s">
        <v>27</v>
      </c>
      <c r="I103" t="s">
        <v>994</v>
      </c>
      <c r="J103" t="s">
        <v>29</v>
      </c>
      <c r="K103" s="2">
        <v>224031.83</v>
      </c>
    </row>
    <row r="104" spans="1:11" x14ac:dyDescent="0.25">
      <c r="A104">
        <v>61</v>
      </c>
      <c r="B104" t="s">
        <v>1074</v>
      </c>
      <c r="C104" t="s">
        <v>1071</v>
      </c>
      <c r="D104" s="1">
        <v>43063</v>
      </c>
      <c r="E104" s="1">
        <v>43378</v>
      </c>
      <c r="F104" t="s">
        <v>1072</v>
      </c>
      <c r="G104" s="23">
        <v>10</v>
      </c>
      <c r="H104" t="s">
        <v>27</v>
      </c>
      <c r="I104" t="s">
        <v>1073</v>
      </c>
      <c r="J104" t="s">
        <v>29</v>
      </c>
      <c r="K104" s="2">
        <v>1180</v>
      </c>
    </row>
    <row r="105" spans="1:11" x14ac:dyDescent="0.25">
      <c r="B105" s="15"/>
    </row>
  </sheetData>
  <sortState ref="B1:K105">
    <sortCondition ref="B1:B105"/>
  </sortState>
  <mergeCells count="25">
    <mergeCell ref="B41:B43"/>
    <mergeCell ref="B44:B46"/>
    <mergeCell ref="B47:B48"/>
    <mergeCell ref="B51:B52"/>
    <mergeCell ref="B5:B8"/>
    <mergeCell ref="B13:B14"/>
    <mergeCell ref="B17:B19"/>
    <mergeCell ref="B20:B21"/>
    <mergeCell ref="B22:B25"/>
    <mergeCell ref="B91:B93"/>
    <mergeCell ref="B98:B99"/>
    <mergeCell ref="B11:B12"/>
    <mergeCell ref="B71:B72"/>
    <mergeCell ref="B75:B76"/>
    <mergeCell ref="B77:B79"/>
    <mergeCell ref="B81:B85"/>
    <mergeCell ref="B87:B89"/>
    <mergeCell ref="B53:B55"/>
    <mergeCell ref="B56:B57"/>
    <mergeCell ref="B58:B59"/>
    <mergeCell ref="B62:B63"/>
    <mergeCell ref="B64:B66"/>
    <mergeCell ref="B67:B70"/>
    <mergeCell ref="B34:B35"/>
    <mergeCell ref="B39:B40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="80" zoomScaleNormal="80" workbookViewId="0">
      <pane ySplit="1" topLeftCell="A2" activePane="bottomLeft" state="frozen"/>
      <selection pane="bottomLeft" activeCell="J30" sqref="J30"/>
    </sheetView>
  </sheetViews>
  <sheetFormatPr defaultRowHeight="15" x14ac:dyDescent="0.25"/>
  <cols>
    <col min="1" max="1" width="16" bestFit="1" customWidth="1"/>
    <col min="2" max="2" width="20.140625" bestFit="1" customWidth="1"/>
    <col min="3" max="3" width="13.42578125" bestFit="1" customWidth="1"/>
    <col min="4" max="4" width="16.140625" bestFit="1" customWidth="1"/>
    <col min="5" max="5" width="46.140625" customWidth="1"/>
    <col min="6" max="6" width="15.42578125" style="34" customWidth="1"/>
    <col min="7" max="7" width="22.7109375" bestFit="1" customWidth="1"/>
    <col min="8" max="8" width="62" bestFit="1" customWidth="1"/>
    <col min="9" max="9" width="16" bestFit="1" customWidth="1"/>
    <col min="10" max="10" width="20.28515625" bestFit="1" customWidth="1"/>
  </cols>
  <sheetData>
    <row r="1" spans="1:10" s="15" customFormat="1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33" t="s">
        <v>759</v>
      </c>
      <c r="G1" s="15" t="s">
        <v>5</v>
      </c>
      <c r="H1" s="15" t="s">
        <v>6</v>
      </c>
      <c r="I1" s="15" t="s">
        <v>7</v>
      </c>
      <c r="J1" s="15" t="s">
        <v>8</v>
      </c>
    </row>
    <row r="2" spans="1:10" x14ac:dyDescent="0.25">
      <c r="A2" t="s">
        <v>99</v>
      </c>
      <c r="B2" t="s">
        <v>10</v>
      </c>
      <c r="C2" s="1">
        <v>43104</v>
      </c>
      <c r="D2" s="1">
        <v>43132</v>
      </c>
      <c r="E2" t="s">
        <v>100</v>
      </c>
      <c r="F2" s="34">
        <v>1</v>
      </c>
      <c r="G2" t="s">
        <v>93</v>
      </c>
      <c r="H2" t="s">
        <v>86</v>
      </c>
      <c r="I2" t="s">
        <v>14</v>
      </c>
      <c r="J2" s="2">
        <v>515.24</v>
      </c>
    </row>
    <row r="3" spans="1:10" x14ac:dyDescent="0.25">
      <c r="A3" t="s">
        <v>101</v>
      </c>
      <c r="B3" t="s">
        <v>10</v>
      </c>
      <c r="C3" s="1">
        <v>43117</v>
      </c>
      <c r="D3" s="1">
        <v>43137</v>
      </c>
      <c r="E3" t="s">
        <v>102</v>
      </c>
      <c r="F3" s="34">
        <v>2</v>
      </c>
      <c r="G3" t="s">
        <v>93</v>
      </c>
      <c r="H3" t="s">
        <v>103</v>
      </c>
      <c r="I3" t="s">
        <v>29</v>
      </c>
      <c r="J3" s="2">
        <v>1668</v>
      </c>
    </row>
    <row r="4" spans="1:10" x14ac:dyDescent="0.25">
      <c r="A4" t="s">
        <v>104</v>
      </c>
      <c r="B4" t="s">
        <v>10</v>
      </c>
      <c r="C4" s="1">
        <v>43118</v>
      </c>
      <c r="D4" s="1">
        <v>43151</v>
      </c>
      <c r="E4" t="s">
        <v>105</v>
      </c>
      <c r="F4" s="34">
        <v>3</v>
      </c>
      <c r="G4" t="s">
        <v>93</v>
      </c>
      <c r="H4" t="s">
        <v>106</v>
      </c>
      <c r="I4" t="s">
        <v>29</v>
      </c>
      <c r="J4" s="2">
        <v>2460</v>
      </c>
    </row>
    <row r="5" spans="1:10" x14ac:dyDescent="0.25">
      <c r="A5" t="s">
        <v>104</v>
      </c>
      <c r="B5" t="s">
        <v>10</v>
      </c>
      <c r="C5" s="1">
        <v>43118</v>
      </c>
      <c r="D5" s="1">
        <v>43151</v>
      </c>
      <c r="E5" t="s">
        <v>107</v>
      </c>
      <c r="F5" s="34">
        <v>4</v>
      </c>
      <c r="G5" t="s">
        <v>93</v>
      </c>
      <c r="H5" t="s">
        <v>106</v>
      </c>
      <c r="I5" t="s">
        <v>29</v>
      </c>
      <c r="J5" s="2">
        <v>2460</v>
      </c>
    </row>
    <row r="6" spans="1:10" x14ac:dyDescent="0.25">
      <c r="A6" t="s">
        <v>124</v>
      </c>
      <c r="B6" t="s">
        <v>10</v>
      </c>
      <c r="C6" s="1">
        <v>43012</v>
      </c>
      <c r="D6" s="1">
        <v>43150</v>
      </c>
      <c r="E6" t="s">
        <v>125</v>
      </c>
      <c r="F6" s="34">
        <v>5</v>
      </c>
      <c r="G6" t="s">
        <v>93</v>
      </c>
      <c r="H6" t="s">
        <v>126</v>
      </c>
      <c r="I6" t="s">
        <v>14</v>
      </c>
      <c r="J6" s="2">
        <v>378</v>
      </c>
    </row>
    <row r="7" spans="1:10" x14ac:dyDescent="0.25">
      <c r="A7" t="s">
        <v>131</v>
      </c>
      <c r="B7" t="s">
        <v>10</v>
      </c>
      <c r="C7" s="1">
        <v>43052</v>
      </c>
      <c r="D7" s="1">
        <v>43147</v>
      </c>
      <c r="E7" t="s">
        <v>132</v>
      </c>
      <c r="F7" s="34">
        <v>6</v>
      </c>
      <c r="G7" t="s">
        <v>93</v>
      </c>
      <c r="H7" t="s">
        <v>133</v>
      </c>
      <c r="I7" t="s">
        <v>14</v>
      </c>
      <c r="J7" s="2">
        <v>430</v>
      </c>
    </row>
    <row r="8" spans="1:10" x14ac:dyDescent="0.25">
      <c r="A8" t="s">
        <v>134</v>
      </c>
      <c r="B8" t="s">
        <v>10</v>
      </c>
      <c r="C8" s="1">
        <v>43080</v>
      </c>
      <c r="D8" s="1">
        <v>43150</v>
      </c>
      <c r="E8" t="s">
        <v>135</v>
      </c>
      <c r="F8" s="34">
        <v>7</v>
      </c>
      <c r="G8" t="s">
        <v>93</v>
      </c>
      <c r="H8" t="s">
        <v>136</v>
      </c>
      <c r="I8" t="s">
        <v>14</v>
      </c>
      <c r="J8" s="2">
        <v>11400</v>
      </c>
    </row>
    <row r="9" spans="1:10" x14ac:dyDescent="0.25">
      <c r="A9" t="s">
        <v>141</v>
      </c>
      <c r="B9" t="s">
        <v>10</v>
      </c>
      <c r="C9" s="1">
        <v>43088</v>
      </c>
      <c r="D9" s="1">
        <v>43151</v>
      </c>
      <c r="E9" t="s">
        <v>142</v>
      </c>
      <c r="F9" s="34">
        <v>8</v>
      </c>
      <c r="G9" t="s">
        <v>93</v>
      </c>
      <c r="H9" t="s">
        <v>86</v>
      </c>
      <c r="I9" t="s">
        <v>14</v>
      </c>
      <c r="J9" s="2">
        <v>953.93</v>
      </c>
    </row>
    <row r="10" spans="1:10" x14ac:dyDescent="0.25">
      <c r="C10" s="1"/>
      <c r="D10" s="1"/>
      <c r="J10" s="8">
        <f>SUM(J2:J9)</f>
        <v>20265.169999999998</v>
      </c>
    </row>
    <row r="11" spans="1:10" x14ac:dyDescent="0.25">
      <c r="A11" t="s">
        <v>137</v>
      </c>
      <c r="B11" t="s">
        <v>138</v>
      </c>
      <c r="C11" s="1">
        <v>43083</v>
      </c>
      <c r="D11" s="1">
        <v>43151</v>
      </c>
      <c r="E11" t="s">
        <v>139</v>
      </c>
      <c r="F11" s="34">
        <v>1</v>
      </c>
      <c r="G11" t="s">
        <v>37</v>
      </c>
      <c r="H11" t="s">
        <v>140</v>
      </c>
      <c r="I11" t="s">
        <v>14</v>
      </c>
      <c r="J11" s="2">
        <v>8394.1200000000008</v>
      </c>
    </row>
    <row r="12" spans="1:10" x14ac:dyDescent="0.25">
      <c r="C12" s="1"/>
      <c r="D12" s="1"/>
      <c r="J12" s="8">
        <f>SUM(J11)</f>
        <v>8394.1200000000008</v>
      </c>
    </row>
    <row r="13" spans="1:10" x14ac:dyDescent="0.25">
      <c r="A13" t="s">
        <v>112</v>
      </c>
      <c r="B13" t="s">
        <v>10</v>
      </c>
      <c r="C13" s="1">
        <v>43140</v>
      </c>
      <c r="D13" s="1">
        <v>43152</v>
      </c>
      <c r="E13" t="s">
        <v>113</v>
      </c>
      <c r="F13" s="48">
        <v>1</v>
      </c>
      <c r="G13" t="s">
        <v>12</v>
      </c>
      <c r="H13" t="s">
        <v>13</v>
      </c>
      <c r="I13" t="s">
        <v>14</v>
      </c>
      <c r="J13" s="2">
        <v>524.79999999999995</v>
      </c>
    </row>
    <row r="14" spans="1:10" x14ac:dyDescent="0.25">
      <c r="A14" t="s">
        <v>112</v>
      </c>
      <c r="B14" t="s">
        <v>10</v>
      </c>
      <c r="C14" s="1">
        <v>43140</v>
      </c>
      <c r="D14" s="1">
        <v>43152</v>
      </c>
      <c r="E14" t="s">
        <v>113</v>
      </c>
      <c r="F14" s="47"/>
      <c r="G14" t="s">
        <v>12</v>
      </c>
      <c r="H14" t="s">
        <v>15</v>
      </c>
      <c r="I14" t="s">
        <v>14</v>
      </c>
      <c r="J14" s="2">
        <v>2555</v>
      </c>
    </row>
    <row r="15" spans="1:10" x14ac:dyDescent="0.25">
      <c r="A15" t="s">
        <v>112</v>
      </c>
      <c r="B15" t="s">
        <v>10</v>
      </c>
      <c r="C15" s="1">
        <v>43140</v>
      </c>
      <c r="D15" s="1">
        <v>43152</v>
      </c>
      <c r="E15" t="s">
        <v>113</v>
      </c>
      <c r="F15" s="47"/>
      <c r="G15" t="s">
        <v>12</v>
      </c>
      <c r="H15" t="s">
        <v>114</v>
      </c>
      <c r="I15" t="s">
        <v>14</v>
      </c>
      <c r="J15" s="2">
        <v>1750</v>
      </c>
    </row>
    <row r="16" spans="1:10" x14ac:dyDescent="0.25">
      <c r="A16" t="s">
        <v>112</v>
      </c>
      <c r="B16" t="s">
        <v>10</v>
      </c>
      <c r="C16" s="1">
        <v>43140</v>
      </c>
      <c r="D16" s="1">
        <v>43152</v>
      </c>
      <c r="E16" t="s">
        <v>113</v>
      </c>
      <c r="F16" s="47"/>
      <c r="G16" t="s">
        <v>12</v>
      </c>
      <c r="H16" t="s">
        <v>17</v>
      </c>
      <c r="I16" t="s">
        <v>14</v>
      </c>
      <c r="J16" s="2">
        <v>1307.5</v>
      </c>
    </row>
    <row r="17" spans="1:11" x14ac:dyDescent="0.25">
      <c r="A17" t="s">
        <v>112</v>
      </c>
      <c r="B17" t="s">
        <v>10</v>
      </c>
      <c r="C17" s="1">
        <v>43140</v>
      </c>
      <c r="D17" s="1">
        <v>43152</v>
      </c>
      <c r="E17" t="s">
        <v>113</v>
      </c>
      <c r="F17" s="47"/>
      <c r="G17" t="s">
        <v>12</v>
      </c>
      <c r="H17" t="s">
        <v>18</v>
      </c>
      <c r="I17" t="s">
        <v>14</v>
      </c>
      <c r="J17" s="2">
        <v>2100</v>
      </c>
    </row>
    <row r="18" spans="1:11" x14ac:dyDescent="0.25">
      <c r="A18" t="s">
        <v>112</v>
      </c>
      <c r="B18" t="s">
        <v>10</v>
      </c>
      <c r="C18" s="1">
        <v>43140</v>
      </c>
      <c r="D18" s="1">
        <v>43152</v>
      </c>
      <c r="E18" t="s">
        <v>113</v>
      </c>
      <c r="F18" s="47"/>
      <c r="G18" t="s">
        <v>12</v>
      </c>
      <c r="H18" t="s">
        <v>19</v>
      </c>
      <c r="I18" t="s">
        <v>14</v>
      </c>
      <c r="J18" s="2">
        <v>1375</v>
      </c>
    </row>
    <row r="19" spans="1:11" x14ac:dyDescent="0.25">
      <c r="A19" t="s">
        <v>112</v>
      </c>
      <c r="B19" t="s">
        <v>10</v>
      </c>
      <c r="C19" s="1">
        <v>43140</v>
      </c>
      <c r="D19" s="1">
        <v>43152</v>
      </c>
      <c r="E19" t="s">
        <v>113</v>
      </c>
      <c r="F19" s="47"/>
      <c r="G19" t="s">
        <v>12</v>
      </c>
      <c r="H19" t="s">
        <v>20</v>
      </c>
      <c r="I19" t="s">
        <v>14</v>
      </c>
      <c r="J19" s="2">
        <v>2545</v>
      </c>
    </row>
    <row r="20" spans="1:11" x14ac:dyDescent="0.25">
      <c r="A20" t="s">
        <v>112</v>
      </c>
      <c r="B20" t="s">
        <v>10</v>
      </c>
      <c r="C20" s="1">
        <v>43140</v>
      </c>
      <c r="D20" s="1">
        <v>43152</v>
      </c>
      <c r="E20" t="s">
        <v>113</v>
      </c>
      <c r="F20" s="47"/>
      <c r="G20" t="s">
        <v>12</v>
      </c>
      <c r="H20" t="s">
        <v>21</v>
      </c>
      <c r="I20" t="s">
        <v>14</v>
      </c>
      <c r="J20" s="2">
        <v>537.5</v>
      </c>
    </row>
    <row r="21" spans="1:11" x14ac:dyDescent="0.25">
      <c r="A21" t="s">
        <v>112</v>
      </c>
      <c r="B21" t="s">
        <v>10</v>
      </c>
      <c r="C21" s="1">
        <v>43140</v>
      </c>
      <c r="D21" s="1">
        <v>43152</v>
      </c>
      <c r="E21" t="s">
        <v>113</v>
      </c>
      <c r="F21" s="47"/>
      <c r="G21" t="s">
        <v>12</v>
      </c>
      <c r="H21" t="s">
        <v>23</v>
      </c>
      <c r="I21" t="s">
        <v>14</v>
      </c>
      <c r="J21" s="2">
        <v>2730</v>
      </c>
    </row>
    <row r="22" spans="1:11" x14ac:dyDescent="0.25">
      <c r="A22" t="s">
        <v>112</v>
      </c>
      <c r="B22" t="s">
        <v>10</v>
      </c>
      <c r="C22" s="1">
        <v>43140</v>
      </c>
      <c r="D22" s="1">
        <v>43152</v>
      </c>
      <c r="E22" t="s">
        <v>113</v>
      </c>
      <c r="F22" s="47"/>
      <c r="G22" t="s">
        <v>12</v>
      </c>
      <c r="H22" t="s">
        <v>115</v>
      </c>
      <c r="I22" t="s">
        <v>14</v>
      </c>
      <c r="J22" s="2">
        <v>1110</v>
      </c>
    </row>
    <row r="23" spans="1:11" x14ac:dyDescent="0.25">
      <c r="C23" s="1"/>
      <c r="D23" s="1"/>
      <c r="J23" s="8">
        <f>SUM(J13:J22)</f>
        <v>16534.8</v>
      </c>
    </row>
    <row r="24" spans="1:11" x14ac:dyDescent="0.25">
      <c r="A24" t="s">
        <v>108</v>
      </c>
      <c r="B24" t="s">
        <v>109</v>
      </c>
      <c r="C24" s="1">
        <v>42757</v>
      </c>
      <c r="D24" s="1">
        <v>43140</v>
      </c>
      <c r="E24" t="s">
        <v>110</v>
      </c>
      <c r="F24" s="34">
        <v>1</v>
      </c>
      <c r="G24" t="s">
        <v>27</v>
      </c>
      <c r="H24" t="s">
        <v>111</v>
      </c>
      <c r="I24" t="s">
        <v>29</v>
      </c>
      <c r="J24" s="2">
        <v>61834.6</v>
      </c>
    </row>
    <row r="25" spans="1:11" x14ac:dyDescent="0.25">
      <c r="A25" t="s">
        <v>116</v>
      </c>
      <c r="B25" t="s">
        <v>117</v>
      </c>
      <c r="C25" s="1">
        <v>42432</v>
      </c>
      <c r="D25" s="1">
        <v>43154</v>
      </c>
      <c r="E25" t="s">
        <v>118</v>
      </c>
      <c r="F25" s="34">
        <v>2</v>
      </c>
      <c r="G25" t="s">
        <v>27</v>
      </c>
      <c r="H25" t="s">
        <v>119</v>
      </c>
      <c r="I25" t="s">
        <v>29</v>
      </c>
      <c r="J25" s="2">
        <v>39899.760000000002</v>
      </c>
    </row>
    <row r="26" spans="1:11" x14ac:dyDescent="0.25">
      <c r="A26" t="s">
        <v>120</v>
      </c>
      <c r="B26" t="s">
        <v>121</v>
      </c>
      <c r="C26" s="1">
        <v>42446</v>
      </c>
      <c r="D26" s="1">
        <v>43147</v>
      </c>
      <c r="E26" t="s">
        <v>122</v>
      </c>
      <c r="F26" s="34">
        <v>3</v>
      </c>
      <c r="G26" t="s">
        <v>27</v>
      </c>
      <c r="H26" t="s">
        <v>123</v>
      </c>
      <c r="I26" t="s">
        <v>29</v>
      </c>
      <c r="J26" s="2">
        <v>1500</v>
      </c>
    </row>
    <row r="27" spans="1:11" x14ac:dyDescent="0.25">
      <c r="A27" t="s">
        <v>127</v>
      </c>
      <c r="B27" t="s">
        <v>128</v>
      </c>
      <c r="C27" s="1">
        <v>42664</v>
      </c>
      <c r="D27" s="1">
        <v>43139</v>
      </c>
      <c r="E27" t="s">
        <v>129</v>
      </c>
      <c r="F27" s="34">
        <v>4</v>
      </c>
      <c r="G27" t="s">
        <v>27</v>
      </c>
      <c r="H27" t="s">
        <v>130</v>
      </c>
      <c r="I27" t="s">
        <v>29</v>
      </c>
      <c r="J27" s="2">
        <v>4098.32</v>
      </c>
    </row>
    <row r="28" spans="1:11" x14ac:dyDescent="0.25">
      <c r="J28" s="8">
        <f>SUM(J24:J27)</f>
        <v>107332.68</v>
      </c>
    </row>
    <row r="30" spans="1:11" x14ac:dyDescent="0.25">
      <c r="J30" s="3">
        <f>SUM(J28,J23,J12,J10)</f>
        <v>152526.77000000002</v>
      </c>
      <c r="K30" t="s">
        <v>143</v>
      </c>
    </row>
    <row r="32" spans="1:11" x14ac:dyDescent="0.25">
      <c r="I32" t="s">
        <v>14</v>
      </c>
      <c r="J32" s="2">
        <f>SUM(J2,J6:J9,J11,J13:J22)</f>
        <v>38606.089999999997</v>
      </c>
    </row>
    <row r="33" spans="9:10" x14ac:dyDescent="0.25">
      <c r="I33" t="s">
        <v>29</v>
      </c>
      <c r="J33" s="2">
        <f>SUM(J3:J5,J24:J27)</f>
        <v>113920.68000000002</v>
      </c>
    </row>
  </sheetData>
  <sortState ref="A2:J24">
    <sortCondition ref="G2:G24"/>
  </sortState>
  <mergeCells count="1">
    <mergeCell ref="F13:F2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zoomScale="80" zoomScaleNormal="80" workbookViewId="0">
      <pane ySplit="1" topLeftCell="A17" activePane="bottomLeft" state="frozen"/>
      <selection pane="bottomLeft" activeCell="J48" sqref="J48"/>
    </sheetView>
  </sheetViews>
  <sheetFormatPr defaultRowHeight="15" x14ac:dyDescent="0.25"/>
  <cols>
    <col min="1" max="1" width="16" bestFit="1" customWidth="1"/>
    <col min="2" max="2" width="20.140625" bestFit="1" customWidth="1"/>
    <col min="3" max="3" width="13.42578125" bestFit="1" customWidth="1"/>
    <col min="4" max="4" width="16.140625" bestFit="1" customWidth="1"/>
    <col min="5" max="5" width="51.42578125" customWidth="1"/>
    <col min="6" max="6" width="14.28515625" style="34" customWidth="1"/>
    <col min="7" max="7" width="22.7109375" bestFit="1" customWidth="1"/>
    <col min="8" max="8" width="79.5703125" bestFit="1" customWidth="1"/>
    <col min="9" max="9" width="16" bestFit="1" customWidth="1"/>
    <col min="10" max="10" width="20.28515625" bestFit="1" customWidth="1"/>
  </cols>
  <sheetData>
    <row r="1" spans="1:10" s="15" customFormat="1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33" t="s">
        <v>759</v>
      </c>
      <c r="G1" s="15" t="s">
        <v>5</v>
      </c>
      <c r="H1" s="15" t="s">
        <v>6</v>
      </c>
      <c r="I1" s="15" t="s">
        <v>7</v>
      </c>
      <c r="J1" s="15" t="s">
        <v>8</v>
      </c>
    </row>
    <row r="2" spans="1:10" x14ac:dyDescent="0.25">
      <c r="A2" t="s">
        <v>144</v>
      </c>
      <c r="B2" t="s">
        <v>10</v>
      </c>
      <c r="C2" s="1">
        <v>43123</v>
      </c>
      <c r="D2" s="1">
        <v>43169</v>
      </c>
      <c r="E2" t="s">
        <v>145</v>
      </c>
      <c r="F2" s="34">
        <v>1</v>
      </c>
      <c r="G2" t="s">
        <v>93</v>
      </c>
      <c r="H2" t="s">
        <v>146</v>
      </c>
      <c r="I2" t="s">
        <v>29</v>
      </c>
      <c r="J2" s="2">
        <v>1380</v>
      </c>
    </row>
    <row r="3" spans="1:10" x14ac:dyDescent="0.25">
      <c r="A3" t="s">
        <v>147</v>
      </c>
      <c r="B3" t="s">
        <v>10</v>
      </c>
      <c r="C3" s="1">
        <v>43123</v>
      </c>
      <c r="D3" s="1">
        <v>43182</v>
      </c>
      <c r="E3" t="s">
        <v>148</v>
      </c>
      <c r="F3" s="34">
        <v>2</v>
      </c>
      <c r="G3" t="s">
        <v>93</v>
      </c>
      <c r="H3" t="s">
        <v>149</v>
      </c>
      <c r="I3" t="s">
        <v>29</v>
      </c>
      <c r="J3" s="2">
        <v>780</v>
      </c>
    </row>
    <row r="4" spans="1:10" x14ac:dyDescent="0.25">
      <c r="A4" t="s">
        <v>150</v>
      </c>
      <c r="B4" t="s">
        <v>10</v>
      </c>
      <c r="C4" s="1">
        <v>43124</v>
      </c>
      <c r="D4" s="1">
        <v>43166</v>
      </c>
      <c r="E4" t="s">
        <v>151</v>
      </c>
      <c r="F4" s="34">
        <v>3</v>
      </c>
      <c r="G4" t="s">
        <v>93</v>
      </c>
      <c r="H4" t="s">
        <v>152</v>
      </c>
      <c r="I4" t="s">
        <v>29</v>
      </c>
      <c r="J4" s="2">
        <v>224</v>
      </c>
    </row>
    <row r="5" spans="1:10" x14ac:dyDescent="0.25">
      <c r="A5" t="s">
        <v>157</v>
      </c>
      <c r="B5" t="s">
        <v>10</v>
      </c>
      <c r="C5" s="1">
        <v>43137</v>
      </c>
      <c r="D5" s="1">
        <v>43166</v>
      </c>
      <c r="E5" t="s">
        <v>158</v>
      </c>
      <c r="F5" s="34">
        <v>4</v>
      </c>
      <c r="G5" t="s">
        <v>93</v>
      </c>
      <c r="H5" t="s">
        <v>159</v>
      </c>
      <c r="I5" t="s">
        <v>29</v>
      </c>
      <c r="J5" s="2">
        <v>803.55</v>
      </c>
    </row>
    <row r="6" spans="1:10" x14ac:dyDescent="0.25">
      <c r="A6" t="s">
        <v>160</v>
      </c>
      <c r="B6" t="s">
        <v>10</v>
      </c>
      <c r="C6" s="1">
        <v>43137</v>
      </c>
      <c r="D6" s="1">
        <v>43178</v>
      </c>
      <c r="E6" t="s">
        <v>161</v>
      </c>
      <c r="F6" s="34">
        <v>5</v>
      </c>
      <c r="G6" t="s">
        <v>93</v>
      </c>
      <c r="H6" t="s">
        <v>162</v>
      </c>
      <c r="I6" t="s">
        <v>14</v>
      </c>
      <c r="J6" s="2">
        <v>14850</v>
      </c>
    </row>
    <row r="7" spans="1:10" x14ac:dyDescent="0.25">
      <c r="A7" t="s">
        <v>163</v>
      </c>
      <c r="B7" t="s">
        <v>10</v>
      </c>
      <c r="C7" s="1">
        <v>43147</v>
      </c>
      <c r="D7" s="1">
        <v>43173</v>
      </c>
      <c r="E7" t="s">
        <v>164</v>
      </c>
      <c r="F7" s="34">
        <v>6</v>
      </c>
      <c r="G7" t="s">
        <v>93</v>
      </c>
      <c r="H7" t="s">
        <v>165</v>
      </c>
      <c r="I7" t="s">
        <v>29</v>
      </c>
      <c r="J7" s="2">
        <v>1620</v>
      </c>
    </row>
    <row r="8" spans="1:10" x14ac:dyDescent="0.25">
      <c r="A8" t="s">
        <v>174</v>
      </c>
      <c r="B8" t="s">
        <v>175</v>
      </c>
      <c r="C8" s="1">
        <v>43154</v>
      </c>
      <c r="D8" s="1">
        <v>43175</v>
      </c>
      <c r="E8" t="s">
        <v>176</v>
      </c>
      <c r="F8" s="34">
        <v>7</v>
      </c>
      <c r="G8" t="s">
        <v>93</v>
      </c>
      <c r="H8" t="s">
        <v>177</v>
      </c>
      <c r="I8" t="s">
        <v>14</v>
      </c>
      <c r="J8" s="2">
        <v>1300</v>
      </c>
    </row>
    <row r="9" spans="1:10" x14ac:dyDescent="0.25">
      <c r="A9" t="s">
        <v>182</v>
      </c>
      <c r="B9" t="s">
        <v>10</v>
      </c>
      <c r="C9" s="1">
        <v>43166</v>
      </c>
      <c r="D9" s="1">
        <v>43187</v>
      </c>
      <c r="E9" t="s">
        <v>183</v>
      </c>
      <c r="F9" s="34">
        <v>8</v>
      </c>
      <c r="G9" t="s">
        <v>93</v>
      </c>
      <c r="H9" t="s">
        <v>184</v>
      </c>
      <c r="I9" t="s">
        <v>29</v>
      </c>
      <c r="J9" s="2">
        <v>1996.28</v>
      </c>
    </row>
    <row r="10" spans="1:10" x14ac:dyDescent="0.25">
      <c r="A10" t="s">
        <v>192</v>
      </c>
      <c r="B10" t="s">
        <v>10</v>
      </c>
      <c r="C10" s="1">
        <v>42895</v>
      </c>
      <c r="D10" s="1">
        <v>43181</v>
      </c>
      <c r="E10" t="s">
        <v>193</v>
      </c>
      <c r="F10" s="34">
        <v>9</v>
      </c>
      <c r="G10" t="s">
        <v>93</v>
      </c>
      <c r="H10" t="s">
        <v>194</v>
      </c>
      <c r="I10" t="s">
        <v>29</v>
      </c>
      <c r="J10" s="2">
        <v>2925</v>
      </c>
    </row>
    <row r="11" spans="1:10" x14ac:dyDescent="0.25">
      <c r="A11" t="s">
        <v>195</v>
      </c>
      <c r="B11" t="s">
        <v>10</v>
      </c>
      <c r="C11" s="1">
        <v>42916</v>
      </c>
      <c r="D11" s="1">
        <v>43174</v>
      </c>
      <c r="E11" t="s">
        <v>196</v>
      </c>
      <c r="F11" s="34">
        <v>10</v>
      </c>
      <c r="G11" t="s">
        <v>93</v>
      </c>
      <c r="H11" t="s">
        <v>197</v>
      </c>
      <c r="I11" t="s">
        <v>14</v>
      </c>
      <c r="J11" s="2">
        <v>3944.13</v>
      </c>
    </row>
    <row r="12" spans="1:10" x14ac:dyDescent="0.25">
      <c r="A12" t="s">
        <v>210</v>
      </c>
      <c r="B12" t="s">
        <v>10</v>
      </c>
      <c r="C12" s="1">
        <v>42969</v>
      </c>
      <c r="D12" s="1">
        <v>43173</v>
      </c>
      <c r="E12" t="s">
        <v>211</v>
      </c>
      <c r="F12" s="34">
        <v>11</v>
      </c>
      <c r="G12" t="s">
        <v>93</v>
      </c>
      <c r="H12" t="s">
        <v>212</v>
      </c>
      <c r="I12" t="s">
        <v>29</v>
      </c>
      <c r="J12" s="2">
        <v>1997.99</v>
      </c>
    </row>
    <row r="13" spans="1:10" x14ac:dyDescent="0.25">
      <c r="A13" t="s">
        <v>213</v>
      </c>
      <c r="B13" t="s">
        <v>10</v>
      </c>
      <c r="C13" s="1">
        <v>42977</v>
      </c>
      <c r="D13" s="1">
        <v>43178</v>
      </c>
      <c r="E13" t="s">
        <v>214</v>
      </c>
      <c r="F13" s="34">
        <v>12</v>
      </c>
      <c r="G13" t="s">
        <v>93</v>
      </c>
      <c r="H13" t="s">
        <v>215</v>
      </c>
      <c r="I13" t="s">
        <v>29</v>
      </c>
      <c r="J13" s="2">
        <v>1960</v>
      </c>
    </row>
    <row r="14" spans="1:10" x14ac:dyDescent="0.25">
      <c r="A14" t="s">
        <v>213</v>
      </c>
      <c r="B14" t="s">
        <v>10</v>
      </c>
      <c r="C14" s="1">
        <v>42977</v>
      </c>
      <c r="D14" s="1">
        <v>43178</v>
      </c>
      <c r="E14" t="s">
        <v>214</v>
      </c>
      <c r="F14" s="34">
        <v>13</v>
      </c>
      <c r="G14" t="s">
        <v>93</v>
      </c>
      <c r="H14" t="s">
        <v>216</v>
      </c>
      <c r="I14" t="s">
        <v>29</v>
      </c>
      <c r="J14" s="2">
        <v>3780</v>
      </c>
    </row>
    <row r="15" spans="1:10" x14ac:dyDescent="0.25">
      <c r="A15" t="s">
        <v>221</v>
      </c>
      <c r="B15" t="s">
        <v>10</v>
      </c>
      <c r="C15" s="1">
        <v>43012</v>
      </c>
      <c r="D15" s="1">
        <v>43175</v>
      </c>
      <c r="E15" t="s">
        <v>222</v>
      </c>
      <c r="F15" s="34">
        <v>14</v>
      </c>
      <c r="G15" t="s">
        <v>93</v>
      </c>
      <c r="H15" t="s">
        <v>223</v>
      </c>
      <c r="I15" t="s">
        <v>29</v>
      </c>
      <c r="J15" s="2">
        <v>1320</v>
      </c>
    </row>
    <row r="16" spans="1:10" x14ac:dyDescent="0.25">
      <c r="A16" t="s">
        <v>221</v>
      </c>
      <c r="B16" t="s">
        <v>10</v>
      </c>
      <c r="C16" s="1">
        <v>43012</v>
      </c>
      <c r="D16" s="1">
        <v>43175</v>
      </c>
      <c r="E16" t="s">
        <v>222</v>
      </c>
      <c r="F16" s="34">
        <v>15</v>
      </c>
      <c r="G16" t="s">
        <v>93</v>
      </c>
      <c r="H16" t="s">
        <v>224</v>
      </c>
      <c r="I16" t="s">
        <v>29</v>
      </c>
      <c r="J16" s="2">
        <v>950</v>
      </c>
    </row>
    <row r="17" spans="1:10" x14ac:dyDescent="0.25">
      <c r="A17" t="s">
        <v>233</v>
      </c>
      <c r="B17" t="s">
        <v>10</v>
      </c>
      <c r="C17" s="1">
        <v>43053</v>
      </c>
      <c r="D17" s="1">
        <v>43188</v>
      </c>
      <c r="E17" t="s">
        <v>234</v>
      </c>
      <c r="F17" s="34">
        <v>16</v>
      </c>
      <c r="G17" t="s">
        <v>93</v>
      </c>
      <c r="H17" t="s">
        <v>235</v>
      </c>
      <c r="I17" t="s">
        <v>14</v>
      </c>
      <c r="J17" s="2">
        <v>152</v>
      </c>
    </row>
    <row r="18" spans="1:10" x14ac:dyDescent="0.25">
      <c r="C18" s="1"/>
      <c r="D18" s="1"/>
      <c r="J18" s="8">
        <f>SUM(J2:J17)</f>
        <v>39982.949999999997</v>
      </c>
    </row>
    <row r="19" spans="1:10" x14ac:dyDescent="0.25">
      <c r="A19" t="s">
        <v>167</v>
      </c>
      <c r="B19" t="s">
        <v>168</v>
      </c>
      <c r="C19" s="1">
        <v>43151</v>
      </c>
      <c r="D19" s="1">
        <v>43179</v>
      </c>
      <c r="E19" t="s">
        <v>169</v>
      </c>
      <c r="F19" s="34">
        <v>1</v>
      </c>
      <c r="G19" t="s">
        <v>37</v>
      </c>
      <c r="H19" t="s">
        <v>170</v>
      </c>
      <c r="I19" t="s">
        <v>29</v>
      </c>
      <c r="J19" s="2">
        <v>13600</v>
      </c>
    </row>
    <row r="20" spans="1:10" x14ac:dyDescent="0.25">
      <c r="A20" t="s">
        <v>201</v>
      </c>
      <c r="B20" t="s">
        <v>202</v>
      </c>
      <c r="C20" s="1">
        <v>42963</v>
      </c>
      <c r="D20" s="1">
        <v>43166</v>
      </c>
      <c r="E20" t="s">
        <v>203</v>
      </c>
      <c r="F20" s="34">
        <v>2</v>
      </c>
      <c r="G20" t="s">
        <v>37</v>
      </c>
      <c r="H20" t="s">
        <v>204</v>
      </c>
      <c r="I20" t="s">
        <v>29</v>
      </c>
      <c r="J20" s="2">
        <v>1800</v>
      </c>
    </row>
    <row r="21" spans="1:10" x14ac:dyDescent="0.25">
      <c r="A21" t="s">
        <v>201</v>
      </c>
      <c r="B21" t="s">
        <v>202</v>
      </c>
      <c r="C21" s="1">
        <v>42963</v>
      </c>
      <c r="D21" s="1">
        <v>43166</v>
      </c>
      <c r="E21" t="s">
        <v>203</v>
      </c>
      <c r="F21" s="34">
        <v>3</v>
      </c>
      <c r="G21" t="s">
        <v>37</v>
      </c>
      <c r="H21" t="s">
        <v>205</v>
      </c>
      <c r="I21" t="s">
        <v>29</v>
      </c>
      <c r="J21" s="2">
        <v>3172</v>
      </c>
    </row>
    <row r="22" spans="1:10" x14ac:dyDescent="0.25">
      <c r="C22" s="1"/>
      <c r="D22" s="1"/>
      <c r="J22" s="8">
        <f>SUM(J19:J21)</f>
        <v>18572</v>
      </c>
    </row>
    <row r="23" spans="1:10" x14ac:dyDescent="0.25">
      <c r="A23" t="s">
        <v>185</v>
      </c>
      <c r="B23" t="s">
        <v>10</v>
      </c>
      <c r="C23" s="1">
        <v>43167</v>
      </c>
      <c r="D23" s="1">
        <v>43178</v>
      </c>
      <c r="E23" t="s">
        <v>186</v>
      </c>
      <c r="F23" s="48">
        <v>1</v>
      </c>
      <c r="G23" t="s">
        <v>12</v>
      </c>
      <c r="H23" t="s">
        <v>13</v>
      </c>
      <c r="I23" t="s">
        <v>14</v>
      </c>
      <c r="J23" s="2">
        <v>615</v>
      </c>
    </row>
    <row r="24" spans="1:10" x14ac:dyDescent="0.25">
      <c r="A24" t="s">
        <v>185</v>
      </c>
      <c r="B24" t="s">
        <v>10</v>
      </c>
      <c r="C24" s="1">
        <v>43167</v>
      </c>
      <c r="D24" s="1">
        <v>43178</v>
      </c>
      <c r="E24" t="s">
        <v>186</v>
      </c>
      <c r="F24" s="47"/>
      <c r="G24" t="s">
        <v>12</v>
      </c>
      <c r="H24" t="s">
        <v>15</v>
      </c>
      <c r="I24" t="s">
        <v>14</v>
      </c>
      <c r="J24" s="2">
        <v>2825.1</v>
      </c>
    </row>
    <row r="25" spans="1:10" x14ac:dyDescent="0.25">
      <c r="A25" t="s">
        <v>185</v>
      </c>
      <c r="B25" t="s">
        <v>10</v>
      </c>
      <c r="C25" s="1">
        <v>43167</v>
      </c>
      <c r="D25" s="1">
        <v>43178</v>
      </c>
      <c r="E25" t="s">
        <v>186</v>
      </c>
      <c r="F25" s="47"/>
      <c r="G25" t="s">
        <v>12</v>
      </c>
      <c r="H25" t="s">
        <v>114</v>
      </c>
      <c r="I25" t="s">
        <v>14</v>
      </c>
      <c r="J25" s="2">
        <v>1050</v>
      </c>
    </row>
    <row r="26" spans="1:10" x14ac:dyDescent="0.25">
      <c r="A26" t="s">
        <v>185</v>
      </c>
      <c r="B26" t="s">
        <v>10</v>
      </c>
      <c r="C26" s="1">
        <v>43167</v>
      </c>
      <c r="D26" s="1">
        <v>43178</v>
      </c>
      <c r="E26" t="s">
        <v>186</v>
      </c>
      <c r="F26" s="47"/>
      <c r="G26" t="s">
        <v>12</v>
      </c>
      <c r="H26" t="s">
        <v>17</v>
      </c>
      <c r="I26" t="s">
        <v>14</v>
      </c>
      <c r="J26" s="2">
        <v>1307.5</v>
      </c>
    </row>
    <row r="27" spans="1:10" x14ac:dyDescent="0.25">
      <c r="A27" t="s">
        <v>185</v>
      </c>
      <c r="B27" t="s">
        <v>10</v>
      </c>
      <c r="C27" s="1">
        <v>43167</v>
      </c>
      <c r="D27" s="1">
        <v>43178</v>
      </c>
      <c r="E27" t="s">
        <v>186</v>
      </c>
      <c r="F27" s="47"/>
      <c r="G27" t="s">
        <v>12</v>
      </c>
      <c r="H27" t="s">
        <v>18</v>
      </c>
      <c r="I27" t="s">
        <v>14</v>
      </c>
      <c r="J27" s="2">
        <v>2100</v>
      </c>
    </row>
    <row r="28" spans="1:10" x14ac:dyDescent="0.25">
      <c r="A28" t="s">
        <v>185</v>
      </c>
      <c r="B28" t="s">
        <v>10</v>
      </c>
      <c r="C28" s="1">
        <v>43167</v>
      </c>
      <c r="D28" s="1">
        <v>43178</v>
      </c>
      <c r="E28" t="s">
        <v>186</v>
      </c>
      <c r="F28" s="47"/>
      <c r="G28" t="s">
        <v>12</v>
      </c>
      <c r="H28" t="s">
        <v>19</v>
      </c>
      <c r="I28" t="s">
        <v>14</v>
      </c>
      <c r="J28" s="2">
        <v>1375</v>
      </c>
    </row>
    <row r="29" spans="1:10" x14ac:dyDescent="0.25">
      <c r="A29" t="s">
        <v>185</v>
      </c>
      <c r="B29" t="s">
        <v>10</v>
      </c>
      <c r="C29" s="1">
        <v>43167</v>
      </c>
      <c r="D29" s="1">
        <v>43178</v>
      </c>
      <c r="E29" t="s">
        <v>186</v>
      </c>
      <c r="F29" s="47"/>
      <c r="G29" t="s">
        <v>12</v>
      </c>
      <c r="H29" t="s">
        <v>20</v>
      </c>
      <c r="I29" t="s">
        <v>14</v>
      </c>
      <c r="J29" s="2">
        <v>2545</v>
      </c>
    </row>
    <row r="30" spans="1:10" x14ac:dyDescent="0.25">
      <c r="A30" t="s">
        <v>185</v>
      </c>
      <c r="B30" t="s">
        <v>10</v>
      </c>
      <c r="C30" s="1">
        <v>43167</v>
      </c>
      <c r="D30" s="1">
        <v>43178</v>
      </c>
      <c r="E30" t="s">
        <v>186</v>
      </c>
      <c r="F30" s="47"/>
      <c r="G30" t="s">
        <v>12</v>
      </c>
      <c r="H30" t="s">
        <v>21</v>
      </c>
      <c r="I30" t="s">
        <v>14</v>
      </c>
      <c r="J30" s="2">
        <v>537.5</v>
      </c>
    </row>
    <row r="31" spans="1:10" x14ac:dyDescent="0.25">
      <c r="A31" t="s">
        <v>185</v>
      </c>
      <c r="B31" t="s">
        <v>10</v>
      </c>
      <c r="C31" s="1">
        <v>43167</v>
      </c>
      <c r="D31" s="1">
        <v>43178</v>
      </c>
      <c r="E31" t="s">
        <v>186</v>
      </c>
      <c r="F31" s="47"/>
      <c r="G31" t="s">
        <v>12</v>
      </c>
      <c r="H31" t="s">
        <v>23</v>
      </c>
      <c r="I31" t="s">
        <v>14</v>
      </c>
      <c r="J31" s="2">
        <v>3357.5</v>
      </c>
    </row>
    <row r="32" spans="1:10" x14ac:dyDescent="0.25">
      <c r="A32" t="s">
        <v>185</v>
      </c>
      <c r="B32" t="s">
        <v>10</v>
      </c>
      <c r="C32" s="1">
        <v>43167</v>
      </c>
      <c r="D32" s="1">
        <v>43178</v>
      </c>
      <c r="E32" t="s">
        <v>186</v>
      </c>
      <c r="F32" s="47"/>
      <c r="G32" t="s">
        <v>12</v>
      </c>
      <c r="H32" t="s">
        <v>187</v>
      </c>
      <c r="I32" t="s">
        <v>14</v>
      </c>
      <c r="J32" s="2">
        <v>1520</v>
      </c>
    </row>
    <row r="33" spans="1:11" x14ac:dyDescent="0.25">
      <c r="A33" t="s">
        <v>185</v>
      </c>
      <c r="B33" t="s">
        <v>10</v>
      </c>
      <c r="C33" s="1">
        <v>43167</v>
      </c>
      <c r="D33" s="1">
        <v>43178</v>
      </c>
      <c r="E33" t="s">
        <v>186</v>
      </c>
      <c r="F33" s="47"/>
      <c r="G33" t="s">
        <v>12</v>
      </c>
      <c r="H33" t="s">
        <v>115</v>
      </c>
      <c r="I33" t="s">
        <v>14</v>
      </c>
      <c r="J33" s="2">
        <v>1110</v>
      </c>
    </row>
    <row r="34" spans="1:11" x14ac:dyDescent="0.25">
      <c r="C34" s="1"/>
      <c r="D34" s="1"/>
      <c r="J34" s="8">
        <f>SUM(J23:J33)</f>
        <v>18342.599999999999</v>
      </c>
    </row>
    <row r="35" spans="1:11" x14ac:dyDescent="0.25">
      <c r="A35" t="s">
        <v>188</v>
      </c>
      <c r="B35" t="s">
        <v>189</v>
      </c>
      <c r="C35" s="1">
        <v>42892</v>
      </c>
      <c r="D35" s="1">
        <v>43174</v>
      </c>
      <c r="E35" t="s">
        <v>190</v>
      </c>
      <c r="F35" s="34">
        <v>1</v>
      </c>
      <c r="G35" t="s">
        <v>52</v>
      </c>
      <c r="H35" t="s">
        <v>191</v>
      </c>
      <c r="I35" t="s">
        <v>29</v>
      </c>
      <c r="J35" s="2">
        <v>11257.78</v>
      </c>
    </row>
    <row r="36" spans="1:11" x14ac:dyDescent="0.25">
      <c r="A36" t="s">
        <v>198</v>
      </c>
      <c r="B36" t="s">
        <v>199</v>
      </c>
      <c r="C36" s="1">
        <v>42943</v>
      </c>
      <c r="D36" s="1">
        <v>43188</v>
      </c>
      <c r="E36" t="s">
        <v>200</v>
      </c>
      <c r="F36" s="34">
        <v>2</v>
      </c>
      <c r="G36" t="s">
        <v>52</v>
      </c>
      <c r="H36" t="s">
        <v>86</v>
      </c>
      <c r="I36" t="s">
        <v>14</v>
      </c>
      <c r="J36" s="2">
        <v>2472000</v>
      </c>
    </row>
    <row r="37" spans="1:11" x14ac:dyDescent="0.25">
      <c r="A37" t="s">
        <v>206</v>
      </c>
      <c r="B37" t="s">
        <v>207</v>
      </c>
      <c r="C37" s="1">
        <v>42964</v>
      </c>
      <c r="D37" s="1">
        <v>43168</v>
      </c>
      <c r="E37" t="s">
        <v>208</v>
      </c>
      <c r="F37" s="34">
        <v>3</v>
      </c>
      <c r="G37" t="s">
        <v>52</v>
      </c>
      <c r="H37" t="s">
        <v>209</v>
      </c>
      <c r="I37" t="s">
        <v>29</v>
      </c>
      <c r="J37" s="2">
        <v>41867</v>
      </c>
    </row>
    <row r="38" spans="1:11" x14ac:dyDescent="0.25">
      <c r="A38" t="s">
        <v>217</v>
      </c>
      <c r="B38" t="s">
        <v>10</v>
      </c>
      <c r="C38" s="1">
        <v>42978</v>
      </c>
      <c r="D38" s="1">
        <v>43178</v>
      </c>
      <c r="E38" t="s">
        <v>218</v>
      </c>
      <c r="F38" s="34">
        <v>4</v>
      </c>
      <c r="G38" t="s">
        <v>219</v>
      </c>
      <c r="H38" t="s">
        <v>220</v>
      </c>
      <c r="I38" t="s">
        <v>14</v>
      </c>
      <c r="J38" s="2">
        <v>244.68</v>
      </c>
    </row>
    <row r="39" spans="1:11" x14ac:dyDescent="0.25">
      <c r="C39" s="1"/>
      <c r="D39" s="1"/>
      <c r="J39" s="8">
        <f>SUM(J35:J38)</f>
        <v>2525369.46</v>
      </c>
    </row>
    <row r="40" spans="1:11" x14ac:dyDescent="0.25">
      <c r="A40" t="s">
        <v>153</v>
      </c>
      <c r="B40" t="s">
        <v>154</v>
      </c>
      <c r="C40" s="1">
        <v>42757</v>
      </c>
      <c r="D40" s="1">
        <v>43171</v>
      </c>
      <c r="E40" t="s">
        <v>155</v>
      </c>
      <c r="F40" s="34">
        <v>1</v>
      </c>
      <c r="G40" t="s">
        <v>27</v>
      </c>
      <c r="H40" t="s">
        <v>156</v>
      </c>
      <c r="I40" t="s">
        <v>29</v>
      </c>
      <c r="J40" s="2">
        <v>14199.34</v>
      </c>
    </row>
    <row r="41" spans="1:11" x14ac:dyDescent="0.25">
      <c r="A41" t="s">
        <v>30</v>
      </c>
      <c r="B41" t="s">
        <v>31</v>
      </c>
      <c r="C41" s="1">
        <v>42419</v>
      </c>
      <c r="D41" s="1">
        <v>43181</v>
      </c>
      <c r="E41" t="s">
        <v>32</v>
      </c>
      <c r="F41" s="34">
        <v>2</v>
      </c>
      <c r="G41" t="s">
        <v>27</v>
      </c>
      <c r="H41" t="s">
        <v>166</v>
      </c>
      <c r="I41" t="s">
        <v>14</v>
      </c>
      <c r="J41" s="2">
        <v>300</v>
      </c>
    </row>
    <row r="42" spans="1:11" x14ac:dyDescent="0.25">
      <c r="A42" t="s">
        <v>171</v>
      </c>
      <c r="B42" t="s">
        <v>10</v>
      </c>
      <c r="C42" s="1">
        <v>42423</v>
      </c>
      <c r="D42" s="1">
        <v>43168</v>
      </c>
      <c r="E42" t="s">
        <v>172</v>
      </c>
      <c r="F42" s="34">
        <v>3</v>
      </c>
      <c r="G42" t="s">
        <v>27</v>
      </c>
      <c r="H42" t="s">
        <v>173</v>
      </c>
      <c r="I42" t="s">
        <v>29</v>
      </c>
      <c r="J42" s="2">
        <v>41249</v>
      </c>
    </row>
    <row r="43" spans="1:11" x14ac:dyDescent="0.25">
      <c r="A43" t="s">
        <v>178</v>
      </c>
      <c r="B43" t="s">
        <v>179</v>
      </c>
      <c r="C43" s="1">
        <v>42423</v>
      </c>
      <c r="D43" s="1">
        <v>43173</v>
      </c>
      <c r="E43" t="s">
        <v>180</v>
      </c>
      <c r="F43" s="34">
        <v>4</v>
      </c>
      <c r="G43" t="s">
        <v>27</v>
      </c>
      <c r="H43" t="s">
        <v>181</v>
      </c>
      <c r="I43" t="s">
        <v>29</v>
      </c>
      <c r="J43" s="2">
        <v>56100</v>
      </c>
    </row>
    <row r="44" spans="1:11" x14ac:dyDescent="0.25">
      <c r="A44" t="s">
        <v>225</v>
      </c>
      <c r="B44" t="s">
        <v>226</v>
      </c>
      <c r="C44" s="1">
        <v>42661</v>
      </c>
      <c r="D44" s="1">
        <v>43179</v>
      </c>
      <c r="E44" t="s">
        <v>227</v>
      </c>
      <c r="F44" s="34">
        <v>5</v>
      </c>
      <c r="G44" t="s">
        <v>27</v>
      </c>
      <c r="H44" t="s">
        <v>228</v>
      </c>
      <c r="I44" t="s">
        <v>29</v>
      </c>
      <c r="J44" s="2">
        <v>7294.78</v>
      </c>
    </row>
    <row r="45" spans="1:11" x14ac:dyDescent="0.25">
      <c r="A45" t="s">
        <v>229</v>
      </c>
      <c r="B45" t="s">
        <v>230</v>
      </c>
      <c r="C45" s="1">
        <v>43040</v>
      </c>
      <c r="D45" s="1">
        <v>43174</v>
      </c>
      <c r="E45" t="s">
        <v>231</v>
      </c>
      <c r="F45" s="34">
        <v>6</v>
      </c>
      <c r="G45" t="s">
        <v>27</v>
      </c>
      <c r="H45" t="s">
        <v>232</v>
      </c>
      <c r="I45" t="s">
        <v>29</v>
      </c>
      <c r="J45" s="2">
        <v>40566.400000000001</v>
      </c>
    </row>
    <row r="46" spans="1:11" x14ac:dyDescent="0.25">
      <c r="J46" s="8">
        <f>SUM(J40:J45)</f>
        <v>159709.51999999999</v>
      </c>
    </row>
    <row r="48" spans="1:11" x14ac:dyDescent="0.25">
      <c r="J48" s="3">
        <f>SUM(J46,J39,J34,J22,J18)</f>
        <v>2761976.5300000003</v>
      </c>
      <c r="K48" t="s">
        <v>143</v>
      </c>
    </row>
    <row r="50" spans="9:10" x14ac:dyDescent="0.25">
      <c r="I50" t="s">
        <v>14</v>
      </c>
      <c r="J50" s="2">
        <f>SUM(J6,J8,J11,J17,J23:J33,J36,J38,J41)</f>
        <v>2511133.41</v>
      </c>
    </row>
    <row r="51" spans="9:10" x14ac:dyDescent="0.25">
      <c r="I51" t="s">
        <v>29</v>
      </c>
      <c r="J51" s="2">
        <f>SUM(J2:J5,J7,J9:J10,J12:J16,J19:J21,J35,J37,J40,J42:J45)</f>
        <v>250843.12</v>
      </c>
    </row>
  </sheetData>
  <sortState ref="A2:J41">
    <sortCondition ref="G2:G41"/>
  </sortState>
  <mergeCells count="1">
    <mergeCell ref="F23:F3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zoomScale="80" zoomScaleNormal="80" workbookViewId="0">
      <pane ySplit="1" topLeftCell="A41" activePane="bottomLeft" state="frozen"/>
      <selection pane="bottomLeft" activeCell="H73" sqref="H73"/>
    </sheetView>
  </sheetViews>
  <sheetFormatPr defaultColWidth="41.42578125" defaultRowHeight="15" x14ac:dyDescent="0.25"/>
  <cols>
    <col min="1" max="1" width="16" bestFit="1" customWidth="1"/>
    <col min="2" max="2" width="20.28515625" bestFit="1" customWidth="1"/>
    <col min="3" max="3" width="13.7109375" bestFit="1" customWidth="1"/>
    <col min="4" max="4" width="16.7109375" bestFit="1" customWidth="1"/>
    <col min="5" max="5" width="42" customWidth="1"/>
    <col min="6" max="6" width="17" style="34" customWidth="1"/>
    <col min="7" max="7" width="22.85546875" bestFit="1" customWidth="1"/>
    <col min="8" max="8" width="88.42578125" bestFit="1" customWidth="1"/>
    <col min="9" max="9" width="16.28515625" bestFit="1" customWidth="1"/>
    <col min="10" max="10" width="20.7109375" bestFit="1" customWidth="1"/>
    <col min="11" max="11" width="23.7109375" style="11" customWidth="1"/>
  </cols>
  <sheetData>
    <row r="1" spans="1:11" s="15" customFormat="1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33" t="s">
        <v>759</v>
      </c>
      <c r="G1" s="15" t="s">
        <v>5</v>
      </c>
      <c r="H1" s="15" t="s">
        <v>6</v>
      </c>
      <c r="I1" s="15" t="s">
        <v>7</v>
      </c>
      <c r="J1" s="15" t="s">
        <v>8</v>
      </c>
      <c r="K1" s="16"/>
    </row>
    <row r="2" spans="1:11" x14ac:dyDescent="0.25">
      <c r="A2" t="s">
        <v>252</v>
      </c>
      <c r="B2" t="s">
        <v>10</v>
      </c>
      <c r="C2" s="1">
        <v>43138</v>
      </c>
      <c r="D2" s="1">
        <v>43192</v>
      </c>
      <c r="E2" t="s">
        <v>253</v>
      </c>
      <c r="F2" s="34">
        <v>1</v>
      </c>
      <c r="G2" t="s">
        <v>93</v>
      </c>
      <c r="H2" t="s">
        <v>254</v>
      </c>
      <c r="I2" t="s">
        <v>29</v>
      </c>
      <c r="J2" s="2">
        <v>668</v>
      </c>
    </row>
    <row r="3" spans="1:11" x14ac:dyDescent="0.25">
      <c r="A3" t="s">
        <v>258</v>
      </c>
      <c r="B3" t="s">
        <v>10</v>
      </c>
      <c r="C3" s="1">
        <v>43159</v>
      </c>
      <c r="D3" s="1">
        <v>43214</v>
      </c>
      <c r="E3" t="s">
        <v>259</v>
      </c>
      <c r="F3" s="34">
        <v>2</v>
      </c>
      <c r="G3" t="s">
        <v>93</v>
      </c>
      <c r="H3" t="s">
        <v>260</v>
      </c>
      <c r="I3" t="s">
        <v>14</v>
      </c>
      <c r="J3" s="2">
        <v>825</v>
      </c>
    </row>
    <row r="4" spans="1:11" x14ac:dyDescent="0.25">
      <c r="A4" t="s">
        <v>261</v>
      </c>
      <c r="B4" t="s">
        <v>10</v>
      </c>
      <c r="C4" s="1">
        <v>43159</v>
      </c>
      <c r="D4" s="1">
        <v>43214</v>
      </c>
      <c r="E4" t="s">
        <v>262</v>
      </c>
      <c r="F4" s="34">
        <v>3</v>
      </c>
      <c r="G4" t="s">
        <v>93</v>
      </c>
      <c r="H4" t="s">
        <v>263</v>
      </c>
      <c r="I4" t="s">
        <v>29</v>
      </c>
      <c r="J4" s="2">
        <v>1677</v>
      </c>
    </row>
    <row r="5" spans="1:11" x14ac:dyDescent="0.25">
      <c r="A5" t="s">
        <v>264</v>
      </c>
      <c r="B5" t="s">
        <v>10</v>
      </c>
      <c r="C5" s="1">
        <v>43167</v>
      </c>
      <c r="D5" s="1">
        <v>43193</v>
      </c>
      <c r="E5" t="s">
        <v>265</v>
      </c>
      <c r="F5" s="34">
        <v>4</v>
      </c>
      <c r="G5" t="s">
        <v>93</v>
      </c>
      <c r="H5" t="s">
        <v>266</v>
      </c>
      <c r="I5" t="s">
        <v>14</v>
      </c>
      <c r="J5" s="2">
        <v>1300</v>
      </c>
    </row>
    <row r="6" spans="1:11" x14ac:dyDescent="0.25">
      <c r="A6" t="s">
        <v>270</v>
      </c>
      <c r="B6" t="s">
        <v>10</v>
      </c>
      <c r="C6" s="1">
        <v>43175</v>
      </c>
      <c r="D6" s="1">
        <v>43215</v>
      </c>
      <c r="E6" t="s">
        <v>271</v>
      </c>
      <c r="F6" s="34">
        <v>5</v>
      </c>
      <c r="G6" t="s">
        <v>93</v>
      </c>
      <c r="H6" t="s">
        <v>272</v>
      </c>
      <c r="I6" t="s">
        <v>29</v>
      </c>
      <c r="J6" s="2">
        <v>565.5</v>
      </c>
    </row>
    <row r="7" spans="1:11" x14ac:dyDescent="0.25">
      <c r="A7" t="s">
        <v>270</v>
      </c>
      <c r="B7" t="s">
        <v>10</v>
      </c>
      <c r="C7" s="1">
        <v>43175</v>
      </c>
      <c r="D7" s="1">
        <v>43216</v>
      </c>
      <c r="E7" t="s">
        <v>271</v>
      </c>
      <c r="F7" s="34">
        <v>6</v>
      </c>
      <c r="G7" t="s">
        <v>93</v>
      </c>
      <c r="H7" t="s">
        <v>273</v>
      </c>
      <c r="I7" t="s">
        <v>29</v>
      </c>
      <c r="J7" s="2">
        <v>828.8</v>
      </c>
    </row>
    <row r="8" spans="1:11" x14ac:dyDescent="0.25">
      <c r="A8" t="s">
        <v>274</v>
      </c>
      <c r="B8" t="s">
        <v>10</v>
      </c>
      <c r="C8" s="1">
        <v>43180</v>
      </c>
      <c r="D8" s="1">
        <v>43207</v>
      </c>
      <c r="E8" t="s">
        <v>275</v>
      </c>
      <c r="F8" s="34">
        <v>7</v>
      </c>
      <c r="G8" t="s">
        <v>93</v>
      </c>
      <c r="H8" t="s">
        <v>276</v>
      </c>
      <c r="I8" t="s">
        <v>29</v>
      </c>
      <c r="J8" s="2">
        <v>840</v>
      </c>
    </row>
    <row r="9" spans="1:11" x14ac:dyDescent="0.25">
      <c r="A9" t="s">
        <v>280</v>
      </c>
      <c r="B9" t="s">
        <v>10</v>
      </c>
      <c r="C9" s="1">
        <v>43185</v>
      </c>
      <c r="D9" s="1">
        <v>43214</v>
      </c>
      <c r="E9" t="s">
        <v>281</v>
      </c>
      <c r="F9" s="34">
        <v>8</v>
      </c>
      <c r="G9" t="s">
        <v>93</v>
      </c>
      <c r="H9" t="s">
        <v>282</v>
      </c>
      <c r="I9" t="s">
        <v>14</v>
      </c>
      <c r="J9" s="2">
        <v>210</v>
      </c>
    </row>
    <row r="10" spans="1:11" x14ac:dyDescent="0.25">
      <c r="A10" t="s">
        <v>283</v>
      </c>
      <c r="B10" t="s">
        <v>10</v>
      </c>
      <c r="C10" s="1">
        <v>43185</v>
      </c>
      <c r="D10" s="1">
        <v>43194</v>
      </c>
      <c r="E10" t="s">
        <v>284</v>
      </c>
      <c r="F10" s="34">
        <v>9</v>
      </c>
      <c r="G10" t="s">
        <v>93</v>
      </c>
      <c r="H10" t="s">
        <v>285</v>
      </c>
      <c r="I10" t="s">
        <v>14</v>
      </c>
      <c r="J10" s="2">
        <v>96000</v>
      </c>
    </row>
    <row r="11" spans="1:11" x14ac:dyDescent="0.25">
      <c r="A11" t="s">
        <v>286</v>
      </c>
      <c r="B11" t="s">
        <v>10</v>
      </c>
      <c r="C11" s="1">
        <v>43186</v>
      </c>
      <c r="D11" s="1">
        <v>43196</v>
      </c>
      <c r="E11" t="s">
        <v>287</v>
      </c>
      <c r="F11" s="34">
        <v>10</v>
      </c>
      <c r="G11" t="s">
        <v>93</v>
      </c>
      <c r="H11" t="s">
        <v>266</v>
      </c>
      <c r="I11" t="s">
        <v>14</v>
      </c>
      <c r="J11" s="2">
        <v>995</v>
      </c>
    </row>
    <row r="12" spans="1:11" x14ac:dyDescent="0.25">
      <c r="A12" t="s">
        <v>288</v>
      </c>
      <c r="B12" t="s">
        <v>10</v>
      </c>
      <c r="C12" s="1">
        <v>43186</v>
      </c>
      <c r="D12" s="1">
        <v>43196</v>
      </c>
      <c r="E12" t="s">
        <v>289</v>
      </c>
      <c r="F12" s="34">
        <v>11</v>
      </c>
      <c r="G12" t="s">
        <v>93</v>
      </c>
      <c r="H12" t="s">
        <v>290</v>
      </c>
      <c r="I12" t="s">
        <v>14</v>
      </c>
      <c r="J12" s="2">
        <v>1250</v>
      </c>
    </row>
    <row r="13" spans="1:11" x14ac:dyDescent="0.25">
      <c r="A13" t="s">
        <v>291</v>
      </c>
      <c r="B13" t="s">
        <v>10</v>
      </c>
      <c r="C13" s="1">
        <v>43187</v>
      </c>
      <c r="D13" s="1">
        <v>43196</v>
      </c>
      <c r="E13" t="s">
        <v>292</v>
      </c>
      <c r="F13" s="34">
        <v>12</v>
      </c>
      <c r="G13" t="s">
        <v>93</v>
      </c>
      <c r="H13" t="s">
        <v>279</v>
      </c>
      <c r="I13" t="s">
        <v>14</v>
      </c>
      <c r="J13" s="2">
        <v>2167</v>
      </c>
    </row>
    <row r="14" spans="1:11" x14ac:dyDescent="0.25">
      <c r="A14" t="s">
        <v>293</v>
      </c>
      <c r="B14" t="s">
        <v>10</v>
      </c>
      <c r="C14" s="1">
        <v>43188</v>
      </c>
      <c r="D14" s="1">
        <v>43202</v>
      </c>
      <c r="E14" t="s">
        <v>294</v>
      </c>
      <c r="F14" s="34">
        <v>13</v>
      </c>
      <c r="G14" t="s">
        <v>93</v>
      </c>
      <c r="H14" t="s">
        <v>272</v>
      </c>
      <c r="I14" t="s">
        <v>29</v>
      </c>
      <c r="J14" s="2">
        <v>220.7</v>
      </c>
    </row>
    <row r="15" spans="1:11" x14ac:dyDescent="0.25">
      <c r="A15" t="s">
        <v>318</v>
      </c>
      <c r="B15" t="s">
        <v>319</v>
      </c>
      <c r="C15" s="1">
        <v>42894</v>
      </c>
      <c r="D15" s="1">
        <v>43193</v>
      </c>
      <c r="E15" t="s">
        <v>320</v>
      </c>
      <c r="F15" s="34">
        <v>14</v>
      </c>
      <c r="G15" t="s">
        <v>93</v>
      </c>
      <c r="H15" t="s">
        <v>321</v>
      </c>
      <c r="I15" t="s">
        <v>29</v>
      </c>
      <c r="J15" s="2">
        <v>234.84</v>
      </c>
    </row>
    <row r="16" spans="1:11" x14ac:dyDescent="0.25">
      <c r="A16" t="s">
        <v>326</v>
      </c>
      <c r="B16" t="s">
        <v>10</v>
      </c>
      <c r="C16" s="1">
        <v>42907</v>
      </c>
      <c r="D16" s="1">
        <v>43193</v>
      </c>
      <c r="E16" t="s">
        <v>327</v>
      </c>
      <c r="F16" s="34">
        <v>15</v>
      </c>
      <c r="G16" t="s">
        <v>93</v>
      </c>
      <c r="H16" t="s">
        <v>328</v>
      </c>
      <c r="I16" t="s">
        <v>29</v>
      </c>
      <c r="J16" s="2">
        <v>9100</v>
      </c>
    </row>
    <row r="17" spans="1:11" x14ac:dyDescent="0.25">
      <c r="A17" t="s">
        <v>341</v>
      </c>
      <c r="B17" t="s">
        <v>10</v>
      </c>
      <c r="C17" s="1">
        <v>42963</v>
      </c>
      <c r="D17" s="1">
        <v>43192</v>
      </c>
      <c r="E17" t="s">
        <v>396</v>
      </c>
      <c r="F17" s="34">
        <v>16</v>
      </c>
      <c r="G17" t="s">
        <v>93</v>
      </c>
      <c r="H17" t="s">
        <v>342</v>
      </c>
      <c r="I17" t="s">
        <v>29</v>
      </c>
      <c r="J17" s="2">
        <v>3790.2</v>
      </c>
    </row>
    <row r="18" spans="1:11" x14ac:dyDescent="0.25">
      <c r="A18" t="s">
        <v>343</v>
      </c>
      <c r="B18" t="s">
        <v>10</v>
      </c>
      <c r="C18" s="1">
        <v>42963</v>
      </c>
      <c r="D18" s="1">
        <v>43214</v>
      </c>
      <c r="E18" t="s">
        <v>344</v>
      </c>
      <c r="F18" s="34">
        <v>17</v>
      </c>
      <c r="G18" t="s">
        <v>93</v>
      </c>
      <c r="H18" t="s">
        <v>276</v>
      </c>
      <c r="I18" t="s">
        <v>29</v>
      </c>
      <c r="J18" s="2">
        <v>2214.69</v>
      </c>
    </row>
    <row r="19" spans="1:11" x14ac:dyDescent="0.25">
      <c r="A19" t="s">
        <v>345</v>
      </c>
      <c r="B19" t="s">
        <v>10</v>
      </c>
      <c r="C19" s="1">
        <v>42963</v>
      </c>
      <c r="D19" s="1">
        <v>43214</v>
      </c>
      <c r="E19" t="s">
        <v>346</v>
      </c>
      <c r="F19" s="34">
        <v>18</v>
      </c>
      <c r="G19" t="s">
        <v>93</v>
      </c>
      <c r="H19" t="s">
        <v>347</v>
      </c>
      <c r="I19" t="s">
        <v>29</v>
      </c>
      <c r="J19" s="2">
        <v>1972</v>
      </c>
    </row>
    <row r="20" spans="1:11" x14ac:dyDescent="0.25">
      <c r="A20" t="s">
        <v>348</v>
      </c>
      <c r="B20" t="s">
        <v>10</v>
      </c>
      <c r="C20" s="1">
        <v>42975</v>
      </c>
      <c r="D20" s="1">
        <v>43214</v>
      </c>
      <c r="E20" t="s">
        <v>349</v>
      </c>
      <c r="F20" s="34">
        <v>19</v>
      </c>
      <c r="G20" t="s">
        <v>93</v>
      </c>
      <c r="H20" t="s">
        <v>350</v>
      </c>
      <c r="I20" t="s">
        <v>14</v>
      </c>
      <c r="J20" s="2">
        <v>744.8</v>
      </c>
    </row>
    <row r="21" spans="1:11" x14ac:dyDescent="0.25">
      <c r="A21" t="s">
        <v>351</v>
      </c>
      <c r="B21" t="s">
        <v>10</v>
      </c>
      <c r="C21" s="1">
        <v>42977</v>
      </c>
      <c r="D21" s="1">
        <v>43195</v>
      </c>
      <c r="E21" t="s">
        <v>352</v>
      </c>
      <c r="F21" s="34">
        <v>20</v>
      </c>
      <c r="G21" t="s">
        <v>93</v>
      </c>
      <c r="H21" t="s">
        <v>353</v>
      </c>
      <c r="I21" t="s">
        <v>29</v>
      </c>
      <c r="J21" s="2">
        <v>370.86</v>
      </c>
    </row>
    <row r="22" spans="1:11" x14ac:dyDescent="0.25">
      <c r="A22" t="s">
        <v>354</v>
      </c>
      <c r="B22" t="s">
        <v>10</v>
      </c>
      <c r="C22" s="1">
        <v>42977</v>
      </c>
      <c r="D22" s="1">
        <v>43208</v>
      </c>
      <c r="E22" t="s">
        <v>355</v>
      </c>
      <c r="F22" s="34">
        <v>21</v>
      </c>
      <c r="G22" t="s">
        <v>93</v>
      </c>
      <c r="H22" t="s">
        <v>356</v>
      </c>
      <c r="I22" t="s">
        <v>29</v>
      </c>
      <c r="J22" s="2">
        <v>567</v>
      </c>
    </row>
    <row r="23" spans="1:11" x14ac:dyDescent="0.25">
      <c r="A23" t="s">
        <v>357</v>
      </c>
      <c r="B23" t="s">
        <v>10</v>
      </c>
      <c r="C23" s="1">
        <v>42977</v>
      </c>
      <c r="D23" s="1">
        <v>43192</v>
      </c>
      <c r="E23" t="s">
        <v>358</v>
      </c>
      <c r="F23" s="34">
        <v>22</v>
      </c>
      <c r="G23" t="s">
        <v>93</v>
      </c>
      <c r="H23" t="s">
        <v>359</v>
      </c>
      <c r="I23" t="s">
        <v>29</v>
      </c>
      <c r="J23" s="2">
        <v>6920</v>
      </c>
    </row>
    <row r="24" spans="1:11" x14ac:dyDescent="0.25">
      <c r="A24" t="s">
        <v>388</v>
      </c>
      <c r="B24" t="s">
        <v>10</v>
      </c>
      <c r="C24" s="1">
        <v>43039</v>
      </c>
      <c r="D24" s="1">
        <v>43196</v>
      </c>
      <c r="E24" t="s">
        <v>389</v>
      </c>
      <c r="F24" s="34">
        <v>23</v>
      </c>
      <c r="G24" t="s">
        <v>93</v>
      </c>
      <c r="H24" t="s">
        <v>390</v>
      </c>
      <c r="I24" t="s">
        <v>14</v>
      </c>
      <c r="J24" s="2">
        <v>2930</v>
      </c>
    </row>
    <row r="25" spans="1:11" x14ac:dyDescent="0.25">
      <c r="C25" s="1"/>
      <c r="D25" s="1"/>
      <c r="J25" s="8">
        <f>SUM(J2:J24)</f>
        <v>136391.39000000001</v>
      </c>
      <c r="K25" s="11" t="s">
        <v>391</v>
      </c>
    </row>
    <row r="26" spans="1:11" x14ac:dyDescent="0.25">
      <c r="A26" t="s">
        <v>315</v>
      </c>
      <c r="B26" t="s">
        <v>10</v>
      </c>
      <c r="C26" s="1">
        <v>42892</v>
      </c>
      <c r="D26" s="1">
        <v>43194</v>
      </c>
      <c r="E26" t="s">
        <v>316</v>
      </c>
      <c r="F26" s="34">
        <v>1</v>
      </c>
      <c r="G26" t="s">
        <v>37</v>
      </c>
      <c r="H26" t="s">
        <v>317</v>
      </c>
      <c r="I26" t="s">
        <v>29</v>
      </c>
      <c r="J26" s="2">
        <v>1990</v>
      </c>
    </row>
    <row r="27" spans="1:11" x14ac:dyDescent="0.25">
      <c r="A27" t="s">
        <v>392</v>
      </c>
      <c r="B27" t="s">
        <v>393</v>
      </c>
      <c r="C27" s="1">
        <v>42963</v>
      </c>
      <c r="D27" s="1">
        <v>43196</v>
      </c>
      <c r="E27" t="s">
        <v>394</v>
      </c>
      <c r="F27" s="34">
        <v>2</v>
      </c>
      <c r="G27" t="s">
        <v>37</v>
      </c>
      <c r="H27" s="11" t="s">
        <v>395</v>
      </c>
      <c r="I27" t="s">
        <v>29</v>
      </c>
      <c r="J27" s="2">
        <v>1566.8</v>
      </c>
      <c r="K27"/>
    </row>
    <row r="28" spans="1:11" x14ac:dyDescent="0.25">
      <c r="C28" s="1"/>
      <c r="D28" s="1"/>
      <c r="J28" s="8">
        <f>SUM(J26:J27)</f>
        <v>3556.8</v>
      </c>
      <c r="K28" s="11" t="s">
        <v>391</v>
      </c>
    </row>
    <row r="29" spans="1:11" x14ac:dyDescent="0.25">
      <c r="A29" t="s">
        <v>267</v>
      </c>
      <c r="B29" t="s">
        <v>10</v>
      </c>
      <c r="C29" s="1">
        <v>43174</v>
      </c>
      <c r="D29" s="1">
        <v>43199</v>
      </c>
      <c r="E29" t="s">
        <v>268</v>
      </c>
      <c r="F29" s="34">
        <v>1</v>
      </c>
      <c r="G29" t="s">
        <v>12</v>
      </c>
      <c r="H29" t="s">
        <v>269</v>
      </c>
      <c r="I29" t="s">
        <v>14</v>
      </c>
      <c r="J29" s="2">
        <v>700</v>
      </c>
    </row>
    <row r="30" spans="1:11" x14ac:dyDescent="0.25">
      <c r="A30" t="s">
        <v>277</v>
      </c>
      <c r="B30" t="s">
        <v>10</v>
      </c>
      <c r="C30" s="1">
        <v>43181</v>
      </c>
      <c r="D30" s="1">
        <v>43201</v>
      </c>
      <c r="E30" t="s">
        <v>278</v>
      </c>
      <c r="F30" s="34">
        <v>2</v>
      </c>
      <c r="G30" t="s">
        <v>12</v>
      </c>
      <c r="H30" t="s">
        <v>279</v>
      </c>
      <c r="I30" t="s">
        <v>14</v>
      </c>
      <c r="J30" s="2">
        <v>609</v>
      </c>
    </row>
    <row r="31" spans="1:11" x14ac:dyDescent="0.25">
      <c r="A31" t="s">
        <v>295</v>
      </c>
      <c r="B31" t="s">
        <v>10</v>
      </c>
      <c r="C31" s="1">
        <v>43200</v>
      </c>
      <c r="D31" s="1">
        <v>43207</v>
      </c>
      <c r="E31" t="s">
        <v>296</v>
      </c>
      <c r="F31" s="48">
        <v>3</v>
      </c>
      <c r="G31" t="s">
        <v>12</v>
      </c>
      <c r="H31" t="s">
        <v>297</v>
      </c>
      <c r="I31" t="s">
        <v>14</v>
      </c>
      <c r="J31" s="2">
        <v>615</v>
      </c>
    </row>
    <row r="32" spans="1:11" x14ac:dyDescent="0.25">
      <c r="A32" t="s">
        <v>295</v>
      </c>
      <c r="B32" t="s">
        <v>10</v>
      </c>
      <c r="C32" s="1">
        <v>43200</v>
      </c>
      <c r="D32" s="1">
        <v>43207</v>
      </c>
      <c r="E32" t="s">
        <v>296</v>
      </c>
      <c r="F32" s="47"/>
      <c r="G32" t="s">
        <v>12</v>
      </c>
      <c r="H32" t="s">
        <v>298</v>
      </c>
      <c r="I32" t="s">
        <v>14</v>
      </c>
      <c r="J32" s="2">
        <v>2737.5</v>
      </c>
    </row>
    <row r="33" spans="1:10" x14ac:dyDescent="0.25">
      <c r="A33" t="s">
        <v>295</v>
      </c>
      <c r="B33" t="s">
        <v>10</v>
      </c>
      <c r="C33" s="1">
        <v>43200</v>
      </c>
      <c r="D33" s="1">
        <v>43207</v>
      </c>
      <c r="E33" t="s">
        <v>296</v>
      </c>
      <c r="F33" s="47"/>
      <c r="G33" t="s">
        <v>12</v>
      </c>
      <c r="H33" t="s">
        <v>299</v>
      </c>
      <c r="I33" t="s">
        <v>14</v>
      </c>
      <c r="J33" s="2">
        <v>1050</v>
      </c>
    </row>
    <row r="34" spans="1:10" x14ac:dyDescent="0.25">
      <c r="A34" t="s">
        <v>295</v>
      </c>
      <c r="B34" t="s">
        <v>10</v>
      </c>
      <c r="C34" s="1">
        <v>43200</v>
      </c>
      <c r="D34" s="1">
        <v>43207</v>
      </c>
      <c r="E34" t="s">
        <v>296</v>
      </c>
      <c r="F34" s="47"/>
      <c r="G34" t="s">
        <v>12</v>
      </c>
      <c r="H34" t="s">
        <v>300</v>
      </c>
      <c r="I34" t="s">
        <v>14</v>
      </c>
      <c r="J34" s="2">
        <v>1307.5</v>
      </c>
    </row>
    <row r="35" spans="1:10" x14ac:dyDescent="0.25">
      <c r="A35" t="s">
        <v>295</v>
      </c>
      <c r="B35" t="s">
        <v>10</v>
      </c>
      <c r="C35" s="1">
        <v>43200</v>
      </c>
      <c r="D35" s="1">
        <v>43207</v>
      </c>
      <c r="E35" t="s">
        <v>296</v>
      </c>
      <c r="F35" s="47"/>
      <c r="G35" t="s">
        <v>12</v>
      </c>
      <c r="H35" t="s">
        <v>301</v>
      </c>
      <c r="I35" t="s">
        <v>14</v>
      </c>
      <c r="J35" s="2">
        <v>2100</v>
      </c>
    </row>
    <row r="36" spans="1:10" x14ac:dyDescent="0.25">
      <c r="A36" t="s">
        <v>295</v>
      </c>
      <c r="B36" t="s">
        <v>10</v>
      </c>
      <c r="C36" s="1">
        <v>43200</v>
      </c>
      <c r="D36" s="1">
        <v>43207</v>
      </c>
      <c r="E36" t="s">
        <v>296</v>
      </c>
      <c r="F36" s="47"/>
      <c r="G36" t="s">
        <v>12</v>
      </c>
      <c r="H36" t="s">
        <v>302</v>
      </c>
      <c r="I36" t="s">
        <v>14</v>
      </c>
      <c r="J36" s="2">
        <v>1375</v>
      </c>
    </row>
    <row r="37" spans="1:10" x14ac:dyDescent="0.25">
      <c r="A37" t="s">
        <v>295</v>
      </c>
      <c r="B37" t="s">
        <v>10</v>
      </c>
      <c r="C37" s="1">
        <v>43200</v>
      </c>
      <c r="D37" s="1">
        <v>43207</v>
      </c>
      <c r="E37" t="s">
        <v>296</v>
      </c>
      <c r="F37" s="47"/>
      <c r="G37" t="s">
        <v>12</v>
      </c>
      <c r="H37" t="s">
        <v>303</v>
      </c>
      <c r="I37" t="s">
        <v>14</v>
      </c>
      <c r="J37" s="2">
        <v>1272.5</v>
      </c>
    </row>
    <row r="38" spans="1:10" x14ac:dyDescent="0.25">
      <c r="A38" t="s">
        <v>295</v>
      </c>
      <c r="B38" t="s">
        <v>10</v>
      </c>
      <c r="C38" s="1">
        <v>43200</v>
      </c>
      <c r="D38" s="1">
        <v>43207</v>
      </c>
      <c r="E38" t="s">
        <v>296</v>
      </c>
      <c r="F38" s="47"/>
      <c r="G38" t="s">
        <v>12</v>
      </c>
      <c r="H38" t="s">
        <v>304</v>
      </c>
      <c r="I38" t="s">
        <v>14</v>
      </c>
      <c r="J38" s="2">
        <v>537.5</v>
      </c>
    </row>
    <row r="39" spans="1:10" x14ac:dyDescent="0.25">
      <c r="A39" t="s">
        <v>295</v>
      </c>
      <c r="B39" t="s">
        <v>10</v>
      </c>
      <c r="C39" s="1">
        <v>43200</v>
      </c>
      <c r="D39" s="1">
        <v>43207</v>
      </c>
      <c r="E39" t="s">
        <v>296</v>
      </c>
      <c r="F39" s="47"/>
      <c r="G39" t="s">
        <v>12</v>
      </c>
      <c r="H39" t="s">
        <v>305</v>
      </c>
      <c r="I39" t="s">
        <v>14</v>
      </c>
      <c r="J39" s="2">
        <v>4095</v>
      </c>
    </row>
    <row r="40" spans="1:10" x14ac:dyDescent="0.25">
      <c r="A40" t="s">
        <v>295</v>
      </c>
      <c r="B40" t="s">
        <v>10</v>
      </c>
      <c r="C40" s="1">
        <v>43200</v>
      </c>
      <c r="D40" s="1">
        <v>43207</v>
      </c>
      <c r="E40" t="s">
        <v>296</v>
      </c>
      <c r="F40" s="47"/>
      <c r="G40" t="s">
        <v>12</v>
      </c>
      <c r="H40" t="s">
        <v>306</v>
      </c>
      <c r="I40" t="s">
        <v>14</v>
      </c>
      <c r="J40" s="2">
        <v>1520</v>
      </c>
    </row>
    <row r="41" spans="1:10" x14ac:dyDescent="0.25">
      <c r="C41" s="1"/>
      <c r="D41" s="1"/>
      <c r="J41" s="8">
        <f>SUM(J29:J40)</f>
        <v>17919</v>
      </c>
    </row>
    <row r="42" spans="1:10" x14ac:dyDescent="0.25">
      <c r="A42" t="s">
        <v>236</v>
      </c>
      <c r="B42" t="s">
        <v>237</v>
      </c>
      <c r="C42" s="1">
        <v>43117</v>
      </c>
      <c r="D42" s="1">
        <v>43192</v>
      </c>
      <c r="E42" t="s">
        <v>238</v>
      </c>
      <c r="F42" s="34">
        <v>1</v>
      </c>
      <c r="G42" t="s">
        <v>52</v>
      </c>
      <c r="H42" t="s">
        <v>239</v>
      </c>
      <c r="I42" t="s">
        <v>29</v>
      </c>
      <c r="J42" s="2">
        <v>51475</v>
      </c>
    </row>
    <row r="43" spans="1:10" x14ac:dyDescent="0.25">
      <c r="A43" t="s">
        <v>370</v>
      </c>
      <c r="B43" t="s">
        <v>371</v>
      </c>
      <c r="C43" s="1">
        <v>43025</v>
      </c>
      <c r="D43" s="1">
        <v>43217</v>
      </c>
      <c r="E43" t="s">
        <v>372</v>
      </c>
      <c r="F43" s="34">
        <v>2</v>
      </c>
      <c r="G43" t="s">
        <v>52</v>
      </c>
      <c r="H43" t="s">
        <v>373</v>
      </c>
      <c r="I43" t="s">
        <v>29</v>
      </c>
      <c r="J43" s="2">
        <v>42370</v>
      </c>
    </row>
    <row r="44" spans="1:10" x14ac:dyDescent="0.25">
      <c r="A44" t="s">
        <v>377</v>
      </c>
      <c r="B44" t="s">
        <v>10</v>
      </c>
      <c r="C44" s="1">
        <v>43024</v>
      </c>
      <c r="D44" s="1">
        <v>43214</v>
      </c>
      <c r="E44" t="s">
        <v>378</v>
      </c>
      <c r="F44" s="34">
        <v>3</v>
      </c>
      <c r="G44" t="s">
        <v>52</v>
      </c>
      <c r="H44" t="s">
        <v>379</v>
      </c>
      <c r="I44" t="s">
        <v>29</v>
      </c>
      <c r="J44" s="2">
        <v>19799.82</v>
      </c>
    </row>
    <row r="45" spans="1:10" x14ac:dyDescent="0.25">
      <c r="C45" s="1"/>
      <c r="D45" s="1"/>
      <c r="J45" s="8">
        <f>SUM(J42:J44)</f>
        <v>113644.82</v>
      </c>
    </row>
    <row r="46" spans="1:10" x14ac:dyDescent="0.25">
      <c r="A46" t="s">
        <v>240</v>
      </c>
      <c r="B46" t="s">
        <v>241</v>
      </c>
      <c r="C46" s="1">
        <v>42757</v>
      </c>
      <c r="D46" s="1">
        <v>43192</v>
      </c>
      <c r="E46" t="s">
        <v>242</v>
      </c>
      <c r="F46" s="34">
        <v>1</v>
      </c>
      <c r="G46" t="s">
        <v>27</v>
      </c>
      <c r="H46" t="s">
        <v>243</v>
      </c>
      <c r="I46" t="s">
        <v>29</v>
      </c>
      <c r="J46" s="2">
        <v>2650</v>
      </c>
    </row>
    <row r="47" spans="1:10" x14ac:dyDescent="0.25">
      <c r="A47" t="s">
        <v>240</v>
      </c>
      <c r="B47" t="s">
        <v>241</v>
      </c>
      <c r="C47" s="1">
        <v>42757</v>
      </c>
      <c r="D47" s="1">
        <v>43203</v>
      </c>
      <c r="E47" t="s">
        <v>242</v>
      </c>
      <c r="F47" s="34">
        <v>2</v>
      </c>
      <c r="G47" t="s">
        <v>27</v>
      </c>
      <c r="H47" t="s">
        <v>243</v>
      </c>
      <c r="I47" t="s">
        <v>29</v>
      </c>
      <c r="J47" s="2">
        <v>11790</v>
      </c>
    </row>
    <row r="48" spans="1:10" x14ac:dyDescent="0.25">
      <c r="A48" t="s">
        <v>240</v>
      </c>
      <c r="B48" t="s">
        <v>241</v>
      </c>
      <c r="C48" s="1">
        <v>42757</v>
      </c>
      <c r="D48" s="1">
        <v>43203</v>
      </c>
      <c r="E48" t="s">
        <v>242</v>
      </c>
      <c r="F48" s="34">
        <v>3</v>
      </c>
      <c r="G48" t="s">
        <v>27</v>
      </c>
      <c r="H48" t="s">
        <v>244</v>
      </c>
      <c r="I48" t="s">
        <v>29</v>
      </c>
      <c r="J48" s="2">
        <v>5744.9</v>
      </c>
    </row>
    <row r="49" spans="1:10" x14ac:dyDescent="0.25">
      <c r="A49" t="s">
        <v>245</v>
      </c>
      <c r="B49" t="s">
        <v>10</v>
      </c>
      <c r="C49" s="1">
        <v>42757</v>
      </c>
      <c r="D49" s="1">
        <v>43193</v>
      </c>
      <c r="E49" t="s">
        <v>246</v>
      </c>
      <c r="F49" s="34">
        <v>4</v>
      </c>
      <c r="G49" t="s">
        <v>27</v>
      </c>
      <c r="H49" t="s">
        <v>247</v>
      </c>
      <c r="I49" t="s">
        <v>29</v>
      </c>
      <c r="J49" s="2">
        <v>4719</v>
      </c>
    </row>
    <row r="50" spans="1:10" x14ac:dyDescent="0.25">
      <c r="A50" t="s">
        <v>248</v>
      </c>
      <c r="B50" t="s">
        <v>249</v>
      </c>
      <c r="C50" s="1">
        <v>42757</v>
      </c>
      <c r="D50" s="1">
        <v>43214</v>
      </c>
      <c r="E50" t="s">
        <v>250</v>
      </c>
      <c r="F50" s="34">
        <v>5</v>
      </c>
      <c r="G50" t="s">
        <v>27</v>
      </c>
      <c r="H50" t="s">
        <v>251</v>
      </c>
      <c r="I50" t="s">
        <v>29</v>
      </c>
      <c r="J50" s="2">
        <v>34807.199999999997</v>
      </c>
    </row>
    <row r="51" spans="1:10" x14ac:dyDescent="0.25">
      <c r="A51" t="s">
        <v>255</v>
      </c>
      <c r="B51" t="s">
        <v>10</v>
      </c>
      <c r="C51" s="1">
        <v>43139</v>
      </c>
      <c r="D51" s="1">
        <v>43217</v>
      </c>
      <c r="E51" t="s">
        <v>256</v>
      </c>
      <c r="F51" s="34">
        <v>6</v>
      </c>
      <c r="G51" t="s">
        <v>27</v>
      </c>
      <c r="H51" t="s">
        <v>257</v>
      </c>
      <c r="I51" t="s">
        <v>14</v>
      </c>
      <c r="J51" s="2">
        <v>22410</v>
      </c>
    </row>
    <row r="52" spans="1:10" x14ac:dyDescent="0.25">
      <c r="A52" t="s">
        <v>171</v>
      </c>
      <c r="B52" t="s">
        <v>10</v>
      </c>
      <c r="C52" s="1">
        <v>42423</v>
      </c>
      <c r="D52" s="1">
        <v>43200</v>
      </c>
      <c r="E52" t="s">
        <v>172</v>
      </c>
      <c r="F52" s="34">
        <v>7</v>
      </c>
      <c r="G52" t="s">
        <v>27</v>
      </c>
      <c r="H52" t="s">
        <v>173</v>
      </c>
      <c r="I52" t="s">
        <v>29</v>
      </c>
      <c r="J52" s="2">
        <v>866.4</v>
      </c>
    </row>
    <row r="53" spans="1:10" x14ac:dyDescent="0.25">
      <c r="A53" t="s">
        <v>307</v>
      </c>
      <c r="B53" t="s">
        <v>308</v>
      </c>
      <c r="C53" s="1">
        <v>42451</v>
      </c>
      <c r="D53" s="1">
        <v>43199</v>
      </c>
      <c r="E53" t="s">
        <v>309</v>
      </c>
      <c r="F53" s="34">
        <v>8</v>
      </c>
      <c r="G53" t="s">
        <v>27</v>
      </c>
      <c r="H53" t="s">
        <v>310</v>
      </c>
      <c r="I53" t="s">
        <v>29</v>
      </c>
      <c r="J53" s="2">
        <v>49199.85</v>
      </c>
    </row>
    <row r="54" spans="1:10" x14ac:dyDescent="0.25">
      <c r="A54" t="s">
        <v>311</v>
      </c>
      <c r="B54" t="s">
        <v>312</v>
      </c>
      <c r="C54" s="1">
        <v>42461</v>
      </c>
      <c r="D54" s="1">
        <v>43215</v>
      </c>
      <c r="E54" t="s">
        <v>313</v>
      </c>
      <c r="F54" s="34">
        <v>9</v>
      </c>
      <c r="G54" t="s">
        <v>27</v>
      </c>
      <c r="H54" t="s">
        <v>314</v>
      </c>
      <c r="I54" t="s">
        <v>29</v>
      </c>
      <c r="J54" s="2">
        <v>906638</v>
      </c>
    </row>
    <row r="55" spans="1:10" x14ac:dyDescent="0.25">
      <c r="A55" t="s">
        <v>322</v>
      </c>
      <c r="B55" t="s">
        <v>323</v>
      </c>
      <c r="C55" s="1">
        <v>42906</v>
      </c>
      <c r="D55" s="1">
        <v>43214</v>
      </c>
      <c r="E55" t="s">
        <v>324</v>
      </c>
      <c r="F55" s="34">
        <v>10</v>
      </c>
      <c r="G55" t="s">
        <v>27</v>
      </c>
      <c r="H55" t="s">
        <v>325</v>
      </c>
      <c r="I55" t="s">
        <v>29</v>
      </c>
      <c r="J55" s="2">
        <v>19913.599999999999</v>
      </c>
    </row>
    <row r="56" spans="1:10" x14ac:dyDescent="0.25">
      <c r="A56" t="s">
        <v>329</v>
      </c>
      <c r="B56" t="s">
        <v>330</v>
      </c>
      <c r="C56" s="1">
        <v>42529</v>
      </c>
      <c r="D56" s="1">
        <v>43214</v>
      </c>
      <c r="E56" t="s">
        <v>331</v>
      </c>
      <c r="F56" s="34">
        <v>11</v>
      </c>
      <c r="G56" t="s">
        <v>27</v>
      </c>
      <c r="H56" t="s">
        <v>332</v>
      </c>
      <c r="I56" t="s">
        <v>29</v>
      </c>
      <c r="J56" s="2">
        <v>50150</v>
      </c>
    </row>
    <row r="57" spans="1:10" x14ac:dyDescent="0.25">
      <c r="A57" t="s">
        <v>333</v>
      </c>
      <c r="B57" t="s">
        <v>334</v>
      </c>
      <c r="C57" s="1">
        <v>42948</v>
      </c>
      <c r="D57" s="1">
        <v>43214</v>
      </c>
      <c r="E57" t="s">
        <v>335</v>
      </c>
      <c r="F57" s="34">
        <v>12</v>
      </c>
      <c r="G57" t="s">
        <v>27</v>
      </c>
      <c r="H57" t="s">
        <v>254</v>
      </c>
      <c r="I57" t="s">
        <v>29</v>
      </c>
      <c r="J57" s="2">
        <v>7486.19</v>
      </c>
    </row>
    <row r="58" spans="1:10" x14ac:dyDescent="0.25">
      <c r="A58" t="s">
        <v>336</v>
      </c>
      <c r="B58" t="s">
        <v>337</v>
      </c>
      <c r="C58" s="1">
        <v>42583</v>
      </c>
      <c r="D58" s="1">
        <v>43202</v>
      </c>
      <c r="E58" t="s">
        <v>338</v>
      </c>
      <c r="F58" s="34">
        <v>13</v>
      </c>
      <c r="G58" t="s">
        <v>27</v>
      </c>
      <c r="H58" t="s">
        <v>339</v>
      </c>
      <c r="I58" t="s">
        <v>29</v>
      </c>
      <c r="J58" s="2">
        <v>6800</v>
      </c>
    </row>
    <row r="59" spans="1:10" x14ac:dyDescent="0.25">
      <c r="A59" t="s">
        <v>336</v>
      </c>
      <c r="B59" t="s">
        <v>337</v>
      </c>
      <c r="C59" s="1">
        <v>42583</v>
      </c>
      <c r="D59" s="1">
        <v>43202</v>
      </c>
      <c r="E59" t="s">
        <v>338</v>
      </c>
      <c r="F59" s="34">
        <v>14</v>
      </c>
      <c r="G59" t="s">
        <v>27</v>
      </c>
      <c r="H59" t="s">
        <v>339</v>
      </c>
      <c r="I59" t="s">
        <v>29</v>
      </c>
      <c r="J59" s="2">
        <v>10200</v>
      </c>
    </row>
    <row r="60" spans="1:10" x14ac:dyDescent="0.25">
      <c r="A60" t="s">
        <v>336</v>
      </c>
      <c r="B60" t="s">
        <v>337</v>
      </c>
      <c r="C60" s="1">
        <v>42583</v>
      </c>
      <c r="D60" s="1">
        <v>43202</v>
      </c>
      <c r="E60" t="s">
        <v>338</v>
      </c>
      <c r="F60" s="34">
        <v>15</v>
      </c>
      <c r="G60" t="s">
        <v>27</v>
      </c>
      <c r="H60" t="s">
        <v>340</v>
      </c>
      <c r="I60" t="s">
        <v>29</v>
      </c>
      <c r="J60" s="2">
        <v>12960</v>
      </c>
    </row>
    <row r="61" spans="1:10" x14ac:dyDescent="0.25">
      <c r="A61" t="s">
        <v>94</v>
      </c>
      <c r="B61" t="s">
        <v>95</v>
      </c>
      <c r="C61" s="1">
        <v>42612</v>
      </c>
      <c r="D61" s="1">
        <v>43193</v>
      </c>
      <c r="E61" t="s">
        <v>96</v>
      </c>
      <c r="F61" s="34">
        <v>16</v>
      </c>
      <c r="G61" t="s">
        <v>27</v>
      </c>
      <c r="H61" t="s">
        <v>97</v>
      </c>
      <c r="I61" t="s">
        <v>29</v>
      </c>
      <c r="J61" s="2">
        <v>35000</v>
      </c>
    </row>
    <row r="62" spans="1:10" x14ac:dyDescent="0.25">
      <c r="A62" t="s">
        <v>360</v>
      </c>
      <c r="B62" t="s">
        <v>361</v>
      </c>
      <c r="C62" s="1">
        <v>42612</v>
      </c>
      <c r="D62" s="1">
        <v>43214</v>
      </c>
      <c r="E62" t="s">
        <v>362</v>
      </c>
      <c r="F62" s="34">
        <v>17</v>
      </c>
      <c r="G62" t="s">
        <v>27</v>
      </c>
      <c r="H62" t="s">
        <v>363</v>
      </c>
      <c r="I62" t="s">
        <v>29</v>
      </c>
      <c r="J62" s="2">
        <v>4999.5</v>
      </c>
    </row>
    <row r="63" spans="1:10" x14ac:dyDescent="0.25">
      <c r="A63" t="s">
        <v>364</v>
      </c>
      <c r="B63" t="s">
        <v>365</v>
      </c>
      <c r="C63" s="1">
        <v>42978</v>
      </c>
      <c r="D63" s="1">
        <v>43194</v>
      </c>
      <c r="E63" t="s">
        <v>366</v>
      </c>
      <c r="F63" s="34">
        <v>18</v>
      </c>
      <c r="G63" t="s">
        <v>27</v>
      </c>
      <c r="H63" t="s">
        <v>367</v>
      </c>
      <c r="I63" t="s">
        <v>29</v>
      </c>
      <c r="J63" s="2">
        <v>25734.400000000001</v>
      </c>
    </row>
    <row r="64" spans="1:10" x14ac:dyDescent="0.25">
      <c r="A64" t="s">
        <v>368</v>
      </c>
      <c r="B64" t="s">
        <v>121</v>
      </c>
      <c r="C64" s="1">
        <v>42621</v>
      </c>
      <c r="D64" s="1">
        <v>43217</v>
      </c>
      <c r="E64" t="s">
        <v>369</v>
      </c>
      <c r="F64" s="34">
        <v>19</v>
      </c>
      <c r="G64" t="s">
        <v>27</v>
      </c>
      <c r="H64" t="s">
        <v>73</v>
      </c>
      <c r="I64" t="s">
        <v>29</v>
      </c>
      <c r="J64" s="2">
        <v>3900</v>
      </c>
    </row>
    <row r="65" spans="1:11" x14ac:dyDescent="0.25">
      <c r="A65" t="s">
        <v>374</v>
      </c>
      <c r="B65" t="s">
        <v>10</v>
      </c>
      <c r="C65" s="1">
        <v>42672</v>
      </c>
      <c r="D65" s="1">
        <v>43193</v>
      </c>
      <c r="E65" t="s">
        <v>375</v>
      </c>
      <c r="F65" s="34">
        <v>20</v>
      </c>
      <c r="G65" t="s">
        <v>27</v>
      </c>
      <c r="H65" t="s">
        <v>376</v>
      </c>
      <c r="I65" t="s">
        <v>14</v>
      </c>
      <c r="J65" s="2">
        <v>7959.84</v>
      </c>
    </row>
    <row r="66" spans="1:11" x14ac:dyDescent="0.25">
      <c r="A66" t="s">
        <v>380</v>
      </c>
      <c r="B66" t="s">
        <v>381</v>
      </c>
      <c r="C66" s="1">
        <v>42661</v>
      </c>
      <c r="D66" s="1">
        <v>43195</v>
      </c>
      <c r="E66" t="s">
        <v>382</v>
      </c>
      <c r="F66" s="34">
        <v>21</v>
      </c>
      <c r="G66" t="s">
        <v>27</v>
      </c>
      <c r="H66" t="s">
        <v>383</v>
      </c>
      <c r="I66" t="s">
        <v>29</v>
      </c>
      <c r="J66" s="2">
        <v>2646.4</v>
      </c>
    </row>
    <row r="67" spans="1:11" x14ac:dyDescent="0.25">
      <c r="A67" t="s">
        <v>384</v>
      </c>
      <c r="B67" t="s">
        <v>385</v>
      </c>
      <c r="C67" s="1">
        <v>43038</v>
      </c>
      <c r="D67" s="1">
        <v>43214</v>
      </c>
      <c r="E67" t="s">
        <v>386</v>
      </c>
      <c r="F67" s="34">
        <v>22</v>
      </c>
      <c r="G67" t="s">
        <v>27</v>
      </c>
      <c r="H67" t="s">
        <v>387</v>
      </c>
      <c r="I67" t="s">
        <v>29</v>
      </c>
      <c r="J67" s="2">
        <v>11631</v>
      </c>
    </row>
    <row r="68" spans="1:11" x14ac:dyDescent="0.25">
      <c r="J68" s="8">
        <f>SUM(J46:J67)</f>
        <v>1238206.2799999998</v>
      </c>
    </row>
    <row r="70" spans="1:11" x14ac:dyDescent="0.25">
      <c r="J70" s="3">
        <f>SUM(J68,J45,J41,J28,J25)</f>
        <v>1509718.29</v>
      </c>
      <c r="K70" s="11" t="s">
        <v>391</v>
      </c>
    </row>
    <row r="71" spans="1:11" x14ac:dyDescent="0.25">
      <c r="J71" s="2"/>
    </row>
    <row r="72" spans="1:11" x14ac:dyDescent="0.25">
      <c r="I72" t="s">
        <v>14</v>
      </c>
      <c r="J72" s="2">
        <f>SUM(J3,J5,J9:J13,J20,J24,J29:J40,J51,J65)</f>
        <v>154710.63999999998</v>
      </c>
    </row>
    <row r="73" spans="1:11" x14ac:dyDescent="0.25">
      <c r="I73" t="s">
        <v>29</v>
      </c>
      <c r="J73" s="2">
        <f>SUM(J2,J4,J6:J8,J14:J19,J21:J23,J26:J27,J42:J44,J46:J50,J52:J64,J66:J67)</f>
        <v>1355007.65</v>
      </c>
    </row>
  </sheetData>
  <sortState ref="A2:I62">
    <sortCondition ref="C2:C62"/>
  </sortState>
  <mergeCells count="1">
    <mergeCell ref="F31:F4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="80" zoomScaleNormal="80" workbookViewId="0">
      <pane ySplit="1" topLeftCell="A14" activePane="bottomLeft" state="frozen"/>
      <selection pane="bottomLeft" activeCell="J49" sqref="J49"/>
    </sheetView>
  </sheetViews>
  <sheetFormatPr defaultRowHeight="15" x14ac:dyDescent="0.25"/>
  <cols>
    <col min="1" max="1" width="16" bestFit="1" customWidth="1"/>
    <col min="2" max="2" width="20.140625" bestFit="1" customWidth="1"/>
    <col min="3" max="3" width="13.42578125" bestFit="1" customWidth="1"/>
    <col min="4" max="4" width="16.140625" bestFit="1" customWidth="1"/>
    <col min="5" max="5" width="39.140625" customWidth="1"/>
    <col min="6" max="6" width="17.140625" style="34" customWidth="1"/>
    <col min="7" max="7" width="22.7109375" bestFit="1" customWidth="1"/>
    <col min="8" max="8" width="86.42578125" customWidth="1"/>
    <col min="9" max="9" width="16" bestFit="1" customWidth="1"/>
    <col min="10" max="10" width="20.28515625" bestFit="1" customWidth="1"/>
    <col min="11" max="11" width="22.7109375" style="17" customWidth="1"/>
    <col min="12" max="12" width="13.7109375" customWidth="1"/>
  </cols>
  <sheetData>
    <row r="1" spans="1:11" s="15" customFormat="1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33" t="s">
        <v>759</v>
      </c>
      <c r="G1" s="15" t="s">
        <v>5</v>
      </c>
      <c r="H1" s="15" t="s">
        <v>6</v>
      </c>
      <c r="I1" s="15" t="s">
        <v>7</v>
      </c>
      <c r="J1" s="15" t="s">
        <v>8</v>
      </c>
      <c r="K1" s="19"/>
    </row>
    <row r="2" spans="1:11" x14ac:dyDescent="0.25">
      <c r="A2" t="s">
        <v>397</v>
      </c>
      <c r="B2" t="s">
        <v>10</v>
      </c>
      <c r="C2" s="1">
        <v>43115</v>
      </c>
      <c r="D2" s="1">
        <v>43236</v>
      </c>
      <c r="E2" t="s">
        <v>398</v>
      </c>
      <c r="F2" s="34">
        <v>1</v>
      </c>
      <c r="G2" t="s">
        <v>93</v>
      </c>
      <c r="H2" t="s">
        <v>399</v>
      </c>
      <c r="I2" t="s">
        <v>14</v>
      </c>
      <c r="J2" s="2">
        <v>7315.13</v>
      </c>
    </row>
    <row r="3" spans="1:11" x14ac:dyDescent="0.25">
      <c r="A3" t="s">
        <v>408</v>
      </c>
      <c r="B3" t="s">
        <v>409</v>
      </c>
      <c r="C3" s="1">
        <v>43140</v>
      </c>
      <c r="D3" s="1">
        <v>43223</v>
      </c>
      <c r="E3" t="s">
        <v>410</v>
      </c>
      <c r="F3" s="34">
        <v>2</v>
      </c>
      <c r="G3" t="s">
        <v>93</v>
      </c>
      <c r="H3" t="s">
        <v>411</v>
      </c>
      <c r="I3" t="s">
        <v>29</v>
      </c>
      <c r="J3" s="2">
        <v>1233</v>
      </c>
    </row>
    <row r="4" spans="1:11" x14ac:dyDescent="0.25">
      <c r="A4" t="s">
        <v>413</v>
      </c>
      <c r="B4" t="s">
        <v>10</v>
      </c>
      <c r="C4" s="1">
        <v>43161</v>
      </c>
      <c r="D4" s="1">
        <v>43236</v>
      </c>
      <c r="E4" t="s">
        <v>414</v>
      </c>
      <c r="F4" s="34">
        <v>3</v>
      </c>
      <c r="G4" t="s">
        <v>93</v>
      </c>
      <c r="H4" t="s">
        <v>415</v>
      </c>
      <c r="I4" t="s">
        <v>14</v>
      </c>
      <c r="J4" s="2">
        <v>29990</v>
      </c>
    </row>
    <row r="5" spans="1:11" x14ac:dyDescent="0.25">
      <c r="A5" t="s">
        <v>416</v>
      </c>
      <c r="B5" t="s">
        <v>417</v>
      </c>
      <c r="C5" s="1">
        <v>43166</v>
      </c>
      <c r="D5" s="1">
        <v>43229</v>
      </c>
      <c r="E5" t="s">
        <v>418</v>
      </c>
      <c r="F5" s="34">
        <v>4</v>
      </c>
      <c r="G5" t="s">
        <v>93</v>
      </c>
      <c r="H5" t="s">
        <v>419</v>
      </c>
      <c r="I5" t="s">
        <v>14</v>
      </c>
      <c r="J5" s="2">
        <v>14960.73</v>
      </c>
    </row>
    <row r="6" spans="1:11" x14ac:dyDescent="0.25">
      <c r="A6" t="s">
        <v>427</v>
      </c>
      <c r="B6" t="s">
        <v>10</v>
      </c>
      <c r="C6" s="1">
        <v>43188</v>
      </c>
      <c r="D6" s="1">
        <v>43234</v>
      </c>
      <c r="E6" t="s">
        <v>428</v>
      </c>
      <c r="F6" s="34">
        <v>5</v>
      </c>
      <c r="G6" t="s">
        <v>93</v>
      </c>
      <c r="H6" t="s">
        <v>429</v>
      </c>
      <c r="I6" t="s">
        <v>14</v>
      </c>
      <c r="J6" s="2">
        <v>3600</v>
      </c>
    </row>
    <row r="7" spans="1:11" x14ac:dyDescent="0.25">
      <c r="A7" t="s">
        <v>434</v>
      </c>
      <c r="B7" t="s">
        <v>10</v>
      </c>
      <c r="D7" s="1">
        <v>43222</v>
      </c>
      <c r="E7" t="s">
        <v>435</v>
      </c>
      <c r="F7" s="34">
        <v>6</v>
      </c>
      <c r="G7" t="s">
        <v>93</v>
      </c>
      <c r="H7" t="s">
        <v>282</v>
      </c>
      <c r="I7" t="s">
        <v>14</v>
      </c>
      <c r="J7" s="2">
        <v>210</v>
      </c>
    </row>
    <row r="8" spans="1:11" x14ac:dyDescent="0.25">
      <c r="A8" t="s">
        <v>436</v>
      </c>
      <c r="B8" t="s">
        <v>10</v>
      </c>
      <c r="C8" s="1">
        <v>43203</v>
      </c>
      <c r="D8" s="1">
        <v>43236</v>
      </c>
      <c r="E8" t="s">
        <v>437</v>
      </c>
      <c r="F8" s="34">
        <v>7</v>
      </c>
      <c r="G8" t="s">
        <v>93</v>
      </c>
      <c r="H8" t="s">
        <v>438</v>
      </c>
      <c r="I8" t="s">
        <v>29</v>
      </c>
      <c r="J8" s="2">
        <v>3196</v>
      </c>
    </row>
    <row r="9" spans="1:11" x14ac:dyDescent="0.25">
      <c r="A9" t="s">
        <v>439</v>
      </c>
      <c r="B9" t="s">
        <v>10</v>
      </c>
      <c r="C9" s="1">
        <v>43203</v>
      </c>
      <c r="D9" s="1">
        <v>43236</v>
      </c>
      <c r="E9" t="s">
        <v>440</v>
      </c>
      <c r="F9" s="34">
        <v>8</v>
      </c>
      <c r="G9" t="s">
        <v>93</v>
      </c>
      <c r="H9" t="s">
        <v>441</v>
      </c>
      <c r="I9" t="s">
        <v>29</v>
      </c>
      <c r="J9" s="2">
        <v>3060</v>
      </c>
    </row>
    <row r="10" spans="1:11" x14ac:dyDescent="0.25">
      <c r="A10" t="s">
        <v>445</v>
      </c>
      <c r="B10" t="s">
        <v>10</v>
      </c>
      <c r="C10" s="1">
        <v>42949</v>
      </c>
      <c r="D10" s="1">
        <v>43236</v>
      </c>
      <c r="E10" t="s">
        <v>446</v>
      </c>
      <c r="F10" s="34">
        <v>9</v>
      </c>
      <c r="G10" t="s">
        <v>93</v>
      </c>
      <c r="H10" t="s">
        <v>447</v>
      </c>
      <c r="I10" t="s">
        <v>29</v>
      </c>
      <c r="J10" s="2">
        <v>3448.2</v>
      </c>
    </row>
    <row r="11" spans="1:11" x14ac:dyDescent="0.25">
      <c r="A11" t="s">
        <v>458</v>
      </c>
      <c r="B11" t="s">
        <v>10</v>
      </c>
      <c r="C11" s="1">
        <v>43010</v>
      </c>
      <c r="D11" s="1">
        <v>43222</v>
      </c>
      <c r="E11" t="s">
        <v>459</v>
      </c>
      <c r="F11" s="34">
        <v>10</v>
      </c>
      <c r="G11" t="s">
        <v>93</v>
      </c>
      <c r="H11" t="s">
        <v>460</v>
      </c>
      <c r="I11" t="s">
        <v>14</v>
      </c>
      <c r="J11" s="2">
        <v>1760</v>
      </c>
    </row>
    <row r="12" spans="1:11" x14ac:dyDescent="0.25">
      <c r="A12" t="s">
        <v>77</v>
      </c>
      <c r="B12" t="s">
        <v>10</v>
      </c>
      <c r="C12" s="1">
        <v>43038</v>
      </c>
      <c r="D12" s="1">
        <v>43236</v>
      </c>
      <c r="E12" t="s">
        <v>467</v>
      </c>
      <c r="F12" s="34">
        <v>11</v>
      </c>
      <c r="G12" t="s">
        <v>93</v>
      </c>
      <c r="H12" t="s">
        <v>468</v>
      </c>
      <c r="I12" t="s">
        <v>14</v>
      </c>
      <c r="J12" s="2">
        <v>5870</v>
      </c>
    </row>
    <row r="13" spans="1:11" x14ac:dyDescent="0.25">
      <c r="C13" s="1"/>
      <c r="D13" s="1"/>
      <c r="J13" s="8">
        <f>SUM(J2:J12)</f>
        <v>74643.06</v>
      </c>
      <c r="K13" s="17" t="s">
        <v>143</v>
      </c>
    </row>
    <row r="14" spans="1:11" x14ac:dyDescent="0.25">
      <c r="A14" t="s">
        <v>430</v>
      </c>
      <c r="B14" t="s">
        <v>431</v>
      </c>
      <c r="C14" s="1">
        <v>43188</v>
      </c>
      <c r="D14" s="1">
        <v>43236</v>
      </c>
      <c r="E14" t="s">
        <v>432</v>
      </c>
      <c r="F14" s="34">
        <v>1</v>
      </c>
      <c r="G14" t="s">
        <v>37</v>
      </c>
      <c r="H14" t="s">
        <v>433</v>
      </c>
      <c r="I14" t="s">
        <v>29</v>
      </c>
      <c r="J14" s="2">
        <v>15999</v>
      </c>
    </row>
    <row r="15" spans="1:11" x14ac:dyDescent="0.25">
      <c r="A15" t="s">
        <v>451</v>
      </c>
      <c r="B15" t="s">
        <v>452</v>
      </c>
      <c r="C15" s="1">
        <v>42978</v>
      </c>
      <c r="D15" s="1">
        <v>43236</v>
      </c>
      <c r="E15" t="s">
        <v>453</v>
      </c>
      <c r="F15" s="34">
        <v>2</v>
      </c>
      <c r="G15" t="s">
        <v>37</v>
      </c>
      <c r="H15" t="s">
        <v>454</v>
      </c>
      <c r="I15" t="s">
        <v>29</v>
      </c>
      <c r="J15" s="2">
        <v>7000</v>
      </c>
    </row>
    <row r="16" spans="1:11" x14ac:dyDescent="0.25">
      <c r="C16" s="1"/>
      <c r="D16" s="1"/>
      <c r="J16" s="8">
        <f>SUM(J14:J15)</f>
        <v>22999</v>
      </c>
      <c r="K16" s="17" t="s">
        <v>143</v>
      </c>
    </row>
    <row r="17" spans="1:12" x14ac:dyDescent="0.25">
      <c r="A17" t="s">
        <v>420</v>
      </c>
      <c r="B17" t="s">
        <v>10</v>
      </c>
      <c r="C17" s="1">
        <v>43175</v>
      </c>
      <c r="D17" s="1">
        <v>43223</v>
      </c>
      <c r="E17" t="s">
        <v>421</v>
      </c>
      <c r="F17" s="34">
        <v>1</v>
      </c>
      <c r="G17" t="s">
        <v>12</v>
      </c>
      <c r="H17" t="s">
        <v>422</v>
      </c>
      <c r="I17" t="s">
        <v>14</v>
      </c>
      <c r="J17" s="2">
        <v>141900</v>
      </c>
    </row>
    <row r="18" spans="1:12" x14ac:dyDescent="0.25">
      <c r="A18" t="s">
        <v>469</v>
      </c>
      <c r="B18" t="s">
        <v>10</v>
      </c>
      <c r="C18" s="1">
        <v>43166</v>
      </c>
      <c r="D18" s="1">
        <v>43222</v>
      </c>
      <c r="E18" t="s">
        <v>470</v>
      </c>
      <c r="F18" s="34">
        <v>2</v>
      </c>
      <c r="G18" t="s">
        <v>12</v>
      </c>
      <c r="H18" s="17" t="s">
        <v>472</v>
      </c>
      <c r="I18" t="s">
        <v>14</v>
      </c>
      <c r="J18" s="2">
        <v>1780.83</v>
      </c>
      <c r="K18"/>
    </row>
    <row r="19" spans="1:12" x14ac:dyDescent="0.25">
      <c r="A19" t="s">
        <v>442</v>
      </c>
      <c r="B19" t="s">
        <v>10</v>
      </c>
      <c r="C19" s="1">
        <v>43229</v>
      </c>
      <c r="D19" s="1">
        <v>43241</v>
      </c>
      <c r="E19" t="s">
        <v>443</v>
      </c>
      <c r="F19" s="48">
        <v>3</v>
      </c>
      <c r="G19" t="s">
        <v>12</v>
      </c>
      <c r="H19" t="s">
        <v>13</v>
      </c>
      <c r="I19" t="s">
        <v>14</v>
      </c>
      <c r="J19" s="2">
        <v>615</v>
      </c>
    </row>
    <row r="20" spans="1:12" x14ac:dyDescent="0.25">
      <c r="A20" t="s">
        <v>442</v>
      </c>
      <c r="B20" t="s">
        <v>10</v>
      </c>
      <c r="C20" s="1">
        <v>43229</v>
      </c>
      <c r="D20" s="1">
        <v>43241</v>
      </c>
      <c r="E20" t="s">
        <v>443</v>
      </c>
      <c r="F20" s="47"/>
      <c r="G20" t="s">
        <v>12</v>
      </c>
      <c r="H20" t="s">
        <v>444</v>
      </c>
      <c r="I20" t="s">
        <v>14</v>
      </c>
      <c r="J20" s="2">
        <v>2737.5</v>
      </c>
    </row>
    <row r="21" spans="1:12" x14ac:dyDescent="0.25">
      <c r="A21" t="s">
        <v>442</v>
      </c>
      <c r="B21" t="s">
        <v>10</v>
      </c>
      <c r="C21" s="1">
        <v>43229</v>
      </c>
      <c r="D21" s="1">
        <v>43241</v>
      </c>
      <c r="E21" t="s">
        <v>443</v>
      </c>
      <c r="F21" s="47"/>
      <c r="G21" t="s">
        <v>12</v>
      </c>
      <c r="H21" t="s">
        <v>114</v>
      </c>
      <c r="I21" t="s">
        <v>14</v>
      </c>
      <c r="J21" s="2">
        <v>1050</v>
      </c>
    </row>
    <row r="22" spans="1:12" x14ac:dyDescent="0.25">
      <c r="A22" t="s">
        <v>442</v>
      </c>
      <c r="B22" t="s">
        <v>10</v>
      </c>
      <c r="C22" s="1">
        <v>43229</v>
      </c>
      <c r="D22" s="1">
        <v>43241</v>
      </c>
      <c r="E22" t="s">
        <v>443</v>
      </c>
      <c r="F22" s="47"/>
      <c r="G22" t="s">
        <v>12</v>
      </c>
      <c r="H22" t="s">
        <v>17</v>
      </c>
      <c r="I22" t="s">
        <v>14</v>
      </c>
      <c r="J22" s="2">
        <v>1307.5</v>
      </c>
    </row>
    <row r="23" spans="1:12" x14ac:dyDescent="0.25">
      <c r="A23" t="s">
        <v>442</v>
      </c>
      <c r="B23" t="s">
        <v>10</v>
      </c>
      <c r="C23" s="1">
        <v>43229</v>
      </c>
      <c r="D23" s="1">
        <v>43241</v>
      </c>
      <c r="E23" t="s">
        <v>443</v>
      </c>
      <c r="F23" s="47"/>
      <c r="G23" t="s">
        <v>12</v>
      </c>
      <c r="H23" t="s">
        <v>18</v>
      </c>
      <c r="I23" t="s">
        <v>14</v>
      </c>
      <c r="J23" s="2">
        <v>2100</v>
      </c>
    </row>
    <row r="24" spans="1:12" x14ac:dyDescent="0.25">
      <c r="A24" t="s">
        <v>442</v>
      </c>
      <c r="B24" t="s">
        <v>10</v>
      </c>
      <c r="C24" s="1">
        <v>43229</v>
      </c>
      <c r="D24" s="1">
        <v>43241</v>
      </c>
      <c r="E24" t="s">
        <v>443</v>
      </c>
      <c r="F24" s="47"/>
      <c r="G24" t="s">
        <v>12</v>
      </c>
      <c r="H24" t="s">
        <v>19</v>
      </c>
      <c r="I24" t="s">
        <v>14</v>
      </c>
      <c r="J24" s="2">
        <v>1375</v>
      </c>
    </row>
    <row r="25" spans="1:12" x14ac:dyDescent="0.25">
      <c r="A25" t="s">
        <v>442</v>
      </c>
      <c r="B25" t="s">
        <v>10</v>
      </c>
      <c r="C25" s="1">
        <v>43229</v>
      </c>
      <c r="D25" s="1">
        <v>43241</v>
      </c>
      <c r="E25" t="s">
        <v>443</v>
      </c>
      <c r="F25" s="47"/>
      <c r="G25" t="s">
        <v>12</v>
      </c>
      <c r="H25" t="s">
        <v>20</v>
      </c>
      <c r="I25" t="s">
        <v>14</v>
      </c>
      <c r="J25" s="2">
        <v>4355</v>
      </c>
    </row>
    <row r="26" spans="1:12" x14ac:dyDescent="0.25">
      <c r="A26" t="s">
        <v>442</v>
      </c>
      <c r="B26" t="s">
        <v>10</v>
      </c>
      <c r="C26" s="1">
        <v>43229</v>
      </c>
      <c r="D26" s="1">
        <v>43241</v>
      </c>
      <c r="E26" t="s">
        <v>443</v>
      </c>
      <c r="F26" s="47"/>
      <c r="G26" t="s">
        <v>12</v>
      </c>
      <c r="H26" t="s">
        <v>21</v>
      </c>
      <c r="I26" t="s">
        <v>14</v>
      </c>
      <c r="J26" s="2">
        <v>537.5</v>
      </c>
    </row>
    <row r="27" spans="1:12" x14ac:dyDescent="0.25">
      <c r="A27" t="s">
        <v>442</v>
      </c>
      <c r="B27" t="s">
        <v>10</v>
      </c>
      <c r="C27" s="1">
        <v>43229</v>
      </c>
      <c r="D27" s="1">
        <v>43241</v>
      </c>
      <c r="E27" t="s">
        <v>443</v>
      </c>
      <c r="F27" s="47"/>
      <c r="G27" t="s">
        <v>12</v>
      </c>
      <c r="H27" t="s">
        <v>23</v>
      </c>
      <c r="I27" t="s">
        <v>14</v>
      </c>
      <c r="J27" s="2">
        <v>4095</v>
      </c>
    </row>
    <row r="28" spans="1:12" x14ac:dyDescent="0.25">
      <c r="A28" t="s">
        <v>442</v>
      </c>
      <c r="B28" t="s">
        <v>10</v>
      </c>
      <c r="C28" s="1">
        <v>43229</v>
      </c>
      <c r="D28" s="1">
        <v>43241</v>
      </c>
      <c r="E28" t="s">
        <v>443</v>
      </c>
      <c r="F28" s="47"/>
      <c r="G28" t="s">
        <v>12</v>
      </c>
      <c r="H28" t="s">
        <v>187</v>
      </c>
      <c r="I28" t="s">
        <v>14</v>
      </c>
      <c r="J28" s="2">
        <v>1520</v>
      </c>
    </row>
    <row r="29" spans="1:12" x14ac:dyDescent="0.25">
      <c r="A29" t="s">
        <v>442</v>
      </c>
      <c r="B29" t="s">
        <v>10</v>
      </c>
      <c r="C29" s="1">
        <v>43229</v>
      </c>
      <c r="D29" s="1">
        <v>43241</v>
      </c>
      <c r="E29" t="s">
        <v>443</v>
      </c>
      <c r="F29" s="47"/>
      <c r="G29" t="s">
        <v>12</v>
      </c>
      <c r="H29" t="s">
        <v>115</v>
      </c>
      <c r="I29" t="s">
        <v>14</v>
      </c>
      <c r="J29" s="2">
        <v>1110</v>
      </c>
    </row>
    <row r="30" spans="1:12" x14ac:dyDescent="0.25">
      <c r="C30" s="1"/>
      <c r="D30" s="1"/>
      <c r="J30" s="8">
        <f>SUM(J17:J29)</f>
        <v>164483.32999999999</v>
      </c>
      <c r="K30" s="17" t="s">
        <v>143</v>
      </c>
      <c r="L30" s="18"/>
    </row>
    <row r="31" spans="1:12" x14ac:dyDescent="0.25">
      <c r="A31" t="s">
        <v>448</v>
      </c>
      <c r="B31" t="s">
        <v>449</v>
      </c>
      <c r="C31" s="1">
        <v>42971</v>
      </c>
      <c r="D31" s="1">
        <v>43236</v>
      </c>
      <c r="E31" t="s">
        <v>450</v>
      </c>
      <c r="F31" s="34">
        <v>1</v>
      </c>
      <c r="G31" t="s">
        <v>52</v>
      </c>
      <c r="H31" t="s">
        <v>70</v>
      </c>
      <c r="I31" t="s">
        <v>14</v>
      </c>
      <c r="J31" s="2">
        <v>29700</v>
      </c>
    </row>
    <row r="32" spans="1:12" x14ac:dyDescent="0.25">
      <c r="A32" t="s">
        <v>455</v>
      </c>
      <c r="B32" t="s">
        <v>456</v>
      </c>
      <c r="C32" s="1">
        <v>43007</v>
      </c>
      <c r="D32" s="1">
        <v>43235</v>
      </c>
      <c r="E32" t="s">
        <v>457</v>
      </c>
      <c r="F32" s="34">
        <v>2</v>
      </c>
      <c r="G32" t="s">
        <v>52</v>
      </c>
      <c r="H32" t="s">
        <v>285</v>
      </c>
      <c r="I32" t="s">
        <v>14</v>
      </c>
      <c r="J32" s="2">
        <v>204000</v>
      </c>
    </row>
    <row r="33" spans="1:11" x14ac:dyDescent="0.25">
      <c r="A33" t="s">
        <v>462</v>
      </c>
      <c r="B33" t="s">
        <v>463</v>
      </c>
      <c r="C33" s="1">
        <v>43024</v>
      </c>
      <c r="D33" s="1">
        <v>43236</v>
      </c>
      <c r="E33" t="s">
        <v>464</v>
      </c>
      <c r="F33" s="34">
        <v>3</v>
      </c>
      <c r="G33" t="s">
        <v>52</v>
      </c>
      <c r="H33" t="s">
        <v>465</v>
      </c>
      <c r="I33" t="s">
        <v>14</v>
      </c>
      <c r="J33" s="2">
        <v>12344.79</v>
      </c>
    </row>
    <row r="34" spans="1:11" x14ac:dyDescent="0.25">
      <c r="A34" t="s">
        <v>462</v>
      </c>
      <c r="B34" t="s">
        <v>463</v>
      </c>
      <c r="C34" s="1">
        <v>43024</v>
      </c>
      <c r="D34" s="1">
        <v>43236</v>
      </c>
      <c r="E34" t="s">
        <v>464</v>
      </c>
      <c r="F34" s="34">
        <v>4</v>
      </c>
      <c r="G34" t="s">
        <v>52</v>
      </c>
      <c r="H34" t="s">
        <v>466</v>
      </c>
      <c r="I34" t="s">
        <v>14</v>
      </c>
      <c r="J34" s="2">
        <v>2273.7800000000002</v>
      </c>
    </row>
    <row r="35" spans="1:11" x14ac:dyDescent="0.25">
      <c r="C35" s="1"/>
      <c r="D35" s="1"/>
      <c r="J35" s="8">
        <f>SUM(J31:J34)</f>
        <v>248318.57</v>
      </c>
    </row>
    <row r="36" spans="1:11" x14ac:dyDescent="0.25">
      <c r="A36" t="s">
        <v>400</v>
      </c>
      <c r="B36" t="s">
        <v>401</v>
      </c>
      <c r="C36" s="1">
        <v>42757</v>
      </c>
      <c r="D36" s="1">
        <v>43224</v>
      </c>
      <c r="E36" t="s">
        <v>402</v>
      </c>
      <c r="F36" s="34">
        <v>1</v>
      </c>
      <c r="G36" t="s">
        <v>27</v>
      </c>
      <c r="H36" t="s">
        <v>403</v>
      </c>
      <c r="I36" t="s">
        <v>29</v>
      </c>
      <c r="J36" s="2">
        <v>1098</v>
      </c>
    </row>
    <row r="37" spans="1:11" x14ac:dyDescent="0.25">
      <c r="A37" t="s">
        <v>404</v>
      </c>
      <c r="B37" t="s">
        <v>405</v>
      </c>
      <c r="C37" s="1">
        <v>42757</v>
      </c>
      <c r="D37" s="1">
        <v>43236</v>
      </c>
      <c r="E37" t="s">
        <v>406</v>
      </c>
      <c r="F37" s="34">
        <v>2</v>
      </c>
      <c r="G37" t="s">
        <v>27</v>
      </c>
      <c r="H37" t="s">
        <v>407</v>
      </c>
      <c r="I37" t="s">
        <v>29</v>
      </c>
      <c r="J37" s="2">
        <v>5171</v>
      </c>
    </row>
    <row r="38" spans="1:11" x14ac:dyDescent="0.25">
      <c r="A38" t="s">
        <v>248</v>
      </c>
      <c r="B38" t="s">
        <v>249</v>
      </c>
      <c r="C38" s="1">
        <v>42757</v>
      </c>
      <c r="D38" s="1">
        <v>43236</v>
      </c>
      <c r="E38" t="s">
        <v>250</v>
      </c>
      <c r="F38" s="34">
        <v>3</v>
      </c>
      <c r="G38" t="s">
        <v>27</v>
      </c>
      <c r="H38" t="s">
        <v>251</v>
      </c>
      <c r="I38" t="s">
        <v>29</v>
      </c>
      <c r="J38" s="2">
        <v>27257.8</v>
      </c>
    </row>
    <row r="39" spans="1:11" x14ac:dyDescent="0.25">
      <c r="A39" t="s">
        <v>30</v>
      </c>
      <c r="B39" t="s">
        <v>31</v>
      </c>
      <c r="C39" s="1">
        <v>42419</v>
      </c>
      <c r="D39" s="1">
        <v>43224</v>
      </c>
      <c r="E39" t="s">
        <v>32</v>
      </c>
      <c r="F39" s="34">
        <v>4</v>
      </c>
      <c r="G39" t="s">
        <v>27</v>
      </c>
      <c r="H39" t="s">
        <v>412</v>
      </c>
      <c r="I39" t="s">
        <v>14</v>
      </c>
      <c r="J39" s="2">
        <v>730</v>
      </c>
    </row>
    <row r="40" spans="1:11" x14ac:dyDescent="0.25">
      <c r="A40" t="s">
        <v>423</v>
      </c>
      <c r="B40" t="s">
        <v>424</v>
      </c>
      <c r="C40" s="1">
        <v>42438</v>
      </c>
      <c r="D40" s="1">
        <v>43234</v>
      </c>
      <c r="E40" t="s">
        <v>425</v>
      </c>
      <c r="F40" s="34">
        <v>5</v>
      </c>
      <c r="G40" t="s">
        <v>27</v>
      </c>
      <c r="H40" t="s">
        <v>426</v>
      </c>
      <c r="I40" t="s">
        <v>29</v>
      </c>
      <c r="J40" s="2">
        <v>12330</v>
      </c>
    </row>
    <row r="41" spans="1:11" x14ac:dyDescent="0.25">
      <c r="A41" t="s">
        <v>94</v>
      </c>
      <c r="B41" t="s">
        <v>95</v>
      </c>
      <c r="C41" s="1">
        <v>42612</v>
      </c>
      <c r="D41" s="1">
        <v>43224</v>
      </c>
      <c r="E41" t="s">
        <v>96</v>
      </c>
      <c r="F41" s="34">
        <v>6</v>
      </c>
      <c r="G41" t="s">
        <v>27</v>
      </c>
      <c r="H41" t="s">
        <v>97</v>
      </c>
      <c r="I41" t="s">
        <v>29</v>
      </c>
      <c r="J41" s="2">
        <v>35000</v>
      </c>
    </row>
    <row r="42" spans="1:11" x14ac:dyDescent="0.25">
      <c r="A42" t="s">
        <v>360</v>
      </c>
      <c r="B42" t="s">
        <v>361</v>
      </c>
      <c r="C42" s="1">
        <v>42612</v>
      </c>
      <c r="D42" s="1">
        <v>43236</v>
      </c>
      <c r="E42" t="s">
        <v>362</v>
      </c>
      <c r="F42" s="34">
        <v>7</v>
      </c>
      <c r="G42" t="s">
        <v>27</v>
      </c>
      <c r="H42" t="s">
        <v>215</v>
      </c>
      <c r="I42" t="s">
        <v>29</v>
      </c>
      <c r="J42" s="2">
        <v>6997.5</v>
      </c>
    </row>
    <row r="43" spans="1:11" x14ac:dyDescent="0.25">
      <c r="A43" t="s">
        <v>374</v>
      </c>
      <c r="B43" t="s">
        <v>10</v>
      </c>
      <c r="C43" s="1">
        <v>42672</v>
      </c>
      <c r="D43" s="1">
        <v>43236</v>
      </c>
      <c r="E43" t="s">
        <v>375</v>
      </c>
      <c r="F43" s="34">
        <v>8</v>
      </c>
      <c r="G43" t="s">
        <v>27</v>
      </c>
      <c r="H43" t="s">
        <v>461</v>
      </c>
      <c r="I43" t="s">
        <v>14</v>
      </c>
      <c r="J43" s="2">
        <v>3471.57</v>
      </c>
    </row>
    <row r="44" spans="1:11" x14ac:dyDescent="0.25">
      <c r="A44" t="s">
        <v>380</v>
      </c>
      <c r="B44" t="s">
        <v>381</v>
      </c>
      <c r="C44" s="1">
        <v>42661</v>
      </c>
      <c r="D44" s="1">
        <v>43236</v>
      </c>
      <c r="E44" t="s">
        <v>382</v>
      </c>
      <c r="F44" s="34">
        <v>9</v>
      </c>
      <c r="G44" t="s">
        <v>27</v>
      </c>
      <c r="H44" t="s">
        <v>383</v>
      </c>
      <c r="I44" t="s">
        <v>29</v>
      </c>
      <c r="J44" s="2">
        <v>2813.16</v>
      </c>
    </row>
    <row r="45" spans="1:11" x14ac:dyDescent="0.25">
      <c r="J45" s="8">
        <f>SUM(J36:J44)</f>
        <v>94869.030000000013</v>
      </c>
    </row>
    <row r="47" spans="1:11" x14ac:dyDescent="0.25">
      <c r="J47" s="3">
        <f>SUM(J45,J35,J30,J16,J13)</f>
        <v>605312.99</v>
      </c>
      <c r="K47" s="17" t="s">
        <v>143</v>
      </c>
    </row>
    <row r="48" spans="1:11" x14ac:dyDescent="0.25">
      <c r="J48" s="17">
        <v>3305055</v>
      </c>
      <c r="K48" s="17" t="s">
        <v>471</v>
      </c>
    </row>
    <row r="49" spans="10:10" x14ac:dyDescent="0.25">
      <c r="J49" s="18">
        <f>J47+J48</f>
        <v>3910367.99</v>
      </c>
    </row>
    <row r="50" spans="10:10" x14ac:dyDescent="0.25">
      <c r="J50" s="18"/>
    </row>
  </sheetData>
  <sortState ref="A2:I39">
    <sortCondition ref="C2:C39"/>
  </sortState>
  <mergeCells count="1">
    <mergeCell ref="F19:F29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="80" zoomScaleNormal="80" workbookViewId="0">
      <pane ySplit="1" topLeftCell="A53" activePane="bottomLeft" state="frozen"/>
      <selection pane="bottomLeft" activeCell="H32" sqref="H32"/>
    </sheetView>
  </sheetViews>
  <sheetFormatPr defaultRowHeight="15" x14ac:dyDescent="0.25"/>
  <cols>
    <col min="1" max="1" width="16" bestFit="1" customWidth="1"/>
    <col min="2" max="2" width="20.140625" bestFit="1" customWidth="1"/>
    <col min="3" max="3" width="13.42578125" bestFit="1" customWidth="1"/>
    <col min="4" max="4" width="16.140625" bestFit="1" customWidth="1"/>
    <col min="5" max="5" width="49.140625" customWidth="1"/>
    <col min="6" max="6" width="17.28515625" style="34" customWidth="1"/>
    <col min="7" max="7" width="22.7109375" bestFit="1" customWidth="1"/>
    <col min="8" max="8" width="63.42578125" customWidth="1"/>
    <col min="9" max="9" width="16" bestFit="1" customWidth="1"/>
    <col min="10" max="10" width="20.28515625" bestFit="1" customWidth="1"/>
    <col min="11" max="11" width="14.140625" customWidth="1"/>
    <col min="12" max="12" width="11.5703125" bestFit="1" customWidth="1"/>
  </cols>
  <sheetData>
    <row r="1" spans="1:10" s="15" customFormat="1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33" t="s">
        <v>759</v>
      </c>
      <c r="G1" s="15" t="s">
        <v>5</v>
      </c>
      <c r="H1" s="15" t="s">
        <v>6</v>
      </c>
      <c r="I1" s="15" t="s">
        <v>7</v>
      </c>
      <c r="J1" s="15" t="s">
        <v>8</v>
      </c>
    </row>
    <row r="2" spans="1:10" x14ac:dyDescent="0.25">
      <c r="A2" t="s">
        <v>477</v>
      </c>
      <c r="B2" t="s">
        <v>10</v>
      </c>
      <c r="C2" s="1">
        <v>43151</v>
      </c>
      <c r="D2" s="1">
        <v>43256</v>
      </c>
      <c r="E2" t="s">
        <v>478</v>
      </c>
      <c r="F2" s="34">
        <v>1</v>
      </c>
      <c r="G2" t="s">
        <v>93</v>
      </c>
      <c r="H2" t="s">
        <v>479</v>
      </c>
      <c r="I2" t="s">
        <v>29</v>
      </c>
      <c r="J2" s="2">
        <v>9299.4</v>
      </c>
    </row>
    <row r="3" spans="1:10" x14ac:dyDescent="0.25">
      <c r="A3" t="s">
        <v>487</v>
      </c>
      <c r="B3" t="s">
        <v>10</v>
      </c>
      <c r="C3" s="1">
        <v>43173</v>
      </c>
      <c r="D3" s="1">
        <v>43255</v>
      </c>
      <c r="E3" t="s">
        <v>488</v>
      </c>
      <c r="F3" s="34">
        <v>2</v>
      </c>
      <c r="G3" t="s">
        <v>93</v>
      </c>
      <c r="H3" t="s">
        <v>73</v>
      </c>
      <c r="I3" t="s">
        <v>14</v>
      </c>
      <c r="J3" s="2">
        <v>3240</v>
      </c>
    </row>
    <row r="4" spans="1:10" x14ac:dyDescent="0.25">
      <c r="A4" t="s">
        <v>489</v>
      </c>
      <c r="B4" t="s">
        <v>10</v>
      </c>
      <c r="C4" s="1">
        <v>43174</v>
      </c>
      <c r="D4" s="1">
        <v>43256</v>
      </c>
      <c r="E4" t="s">
        <v>490</v>
      </c>
      <c r="F4" s="34">
        <v>3</v>
      </c>
      <c r="G4" t="s">
        <v>93</v>
      </c>
      <c r="H4" t="s">
        <v>73</v>
      </c>
      <c r="I4" t="s">
        <v>14</v>
      </c>
      <c r="J4" s="2">
        <v>340</v>
      </c>
    </row>
    <row r="5" spans="1:10" x14ac:dyDescent="0.25">
      <c r="A5" t="s">
        <v>494</v>
      </c>
      <c r="B5" t="s">
        <v>10</v>
      </c>
      <c r="C5" s="1">
        <v>43188</v>
      </c>
      <c r="D5" s="1">
        <v>43273</v>
      </c>
      <c r="E5" t="s">
        <v>495</v>
      </c>
      <c r="F5" s="34">
        <v>4</v>
      </c>
      <c r="G5" t="s">
        <v>93</v>
      </c>
      <c r="H5" t="s">
        <v>496</v>
      </c>
      <c r="I5" t="s">
        <v>29</v>
      </c>
      <c r="J5" s="2">
        <v>1650</v>
      </c>
    </row>
    <row r="6" spans="1:10" x14ac:dyDescent="0.25">
      <c r="A6" t="s">
        <v>497</v>
      </c>
      <c r="B6" t="s">
        <v>10</v>
      </c>
      <c r="C6" s="1">
        <v>43188</v>
      </c>
      <c r="D6" s="1">
        <v>43269</v>
      </c>
      <c r="E6" t="s">
        <v>498</v>
      </c>
      <c r="F6" s="34">
        <v>5</v>
      </c>
      <c r="G6" t="s">
        <v>93</v>
      </c>
      <c r="H6" t="s">
        <v>499</v>
      </c>
      <c r="I6" t="s">
        <v>29</v>
      </c>
      <c r="J6" s="2">
        <v>3000</v>
      </c>
    </row>
    <row r="7" spans="1:10" x14ac:dyDescent="0.25">
      <c r="A7" t="s">
        <v>500</v>
      </c>
      <c r="B7" t="s">
        <v>10</v>
      </c>
      <c r="C7" s="1">
        <v>43192</v>
      </c>
      <c r="D7" s="1">
        <v>43273</v>
      </c>
      <c r="E7" t="s">
        <v>501</v>
      </c>
      <c r="F7" s="34">
        <v>6</v>
      </c>
      <c r="G7" t="s">
        <v>93</v>
      </c>
      <c r="H7" t="s">
        <v>502</v>
      </c>
      <c r="I7" t="s">
        <v>14</v>
      </c>
      <c r="J7" s="2">
        <v>129.94999999999999</v>
      </c>
    </row>
    <row r="8" spans="1:10" x14ac:dyDescent="0.25">
      <c r="A8" t="s">
        <v>500</v>
      </c>
      <c r="B8" t="s">
        <v>10</v>
      </c>
      <c r="C8" s="1">
        <v>43192</v>
      </c>
      <c r="D8" s="1">
        <v>43273</v>
      </c>
      <c r="E8" t="s">
        <v>501</v>
      </c>
      <c r="F8" s="34">
        <v>7</v>
      </c>
      <c r="G8" t="s">
        <v>93</v>
      </c>
      <c r="H8" t="s">
        <v>73</v>
      </c>
      <c r="I8" t="s">
        <v>14</v>
      </c>
      <c r="J8" s="2">
        <v>136</v>
      </c>
    </row>
    <row r="9" spans="1:10" x14ac:dyDescent="0.25">
      <c r="A9" t="s">
        <v>507</v>
      </c>
      <c r="B9" t="s">
        <v>10</v>
      </c>
      <c r="C9" s="1">
        <v>43203</v>
      </c>
      <c r="D9" s="1">
        <v>43273</v>
      </c>
      <c r="E9" t="s">
        <v>508</v>
      </c>
      <c r="F9" s="34">
        <v>8</v>
      </c>
      <c r="G9" t="s">
        <v>93</v>
      </c>
      <c r="H9" t="s">
        <v>325</v>
      </c>
      <c r="I9" t="s">
        <v>29</v>
      </c>
      <c r="J9" s="2">
        <v>9792</v>
      </c>
    </row>
    <row r="10" spans="1:10" x14ac:dyDescent="0.25">
      <c r="A10" t="s">
        <v>509</v>
      </c>
      <c r="B10" t="s">
        <v>10</v>
      </c>
      <c r="C10" s="1">
        <v>43203</v>
      </c>
      <c r="D10" s="1">
        <v>43278</v>
      </c>
      <c r="E10" t="s">
        <v>510</v>
      </c>
      <c r="F10" s="34">
        <v>9</v>
      </c>
      <c r="G10" t="s">
        <v>93</v>
      </c>
      <c r="H10" t="s">
        <v>502</v>
      </c>
      <c r="I10" t="s">
        <v>29</v>
      </c>
      <c r="J10" s="2">
        <v>726</v>
      </c>
    </row>
    <row r="11" spans="1:10" x14ac:dyDescent="0.25">
      <c r="A11" t="s">
        <v>511</v>
      </c>
      <c r="B11" t="s">
        <v>512</v>
      </c>
      <c r="C11" s="1">
        <v>43203</v>
      </c>
      <c r="D11" s="1">
        <v>43256</v>
      </c>
      <c r="E11" t="s">
        <v>513</v>
      </c>
      <c r="F11" s="34">
        <v>10</v>
      </c>
      <c r="G11" t="s">
        <v>93</v>
      </c>
      <c r="H11" t="s">
        <v>73</v>
      </c>
      <c r="I11" t="s">
        <v>29</v>
      </c>
      <c r="J11" s="2">
        <v>4428</v>
      </c>
    </row>
    <row r="12" spans="1:10" x14ac:dyDescent="0.25">
      <c r="A12" t="s">
        <v>517</v>
      </c>
      <c r="B12" t="s">
        <v>10</v>
      </c>
      <c r="C12" s="1">
        <v>43203</v>
      </c>
      <c r="D12" s="1">
        <v>43256</v>
      </c>
      <c r="E12" t="s">
        <v>518</v>
      </c>
      <c r="F12" s="34">
        <v>11</v>
      </c>
      <c r="G12" t="s">
        <v>93</v>
      </c>
      <c r="H12" t="s">
        <v>119</v>
      </c>
      <c r="I12" t="s">
        <v>29</v>
      </c>
      <c r="J12" s="2">
        <v>5002</v>
      </c>
    </row>
    <row r="13" spans="1:10" x14ac:dyDescent="0.25">
      <c r="A13" t="s">
        <v>519</v>
      </c>
      <c r="B13" t="s">
        <v>10</v>
      </c>
      <c r="C13" s="1">
        <v>43207</v>
      </c>
      <c r="D13" s="1">
        <v>43255</v>
      </c>
      <c r="E13" t="s">
        <v>520</v>
      </c>
      <c r="F13" s="34">
        <v>12</v>
      </c>
      <c r="G13" t="s">
        <v>93</v>
      </c>
      <c r="H13" t="s">
        <v>521</v>
      </c>
      <c r="I13" t="s">
        <v>29</v>
      </c>
      <c r="J13" s="2">
        <v>276</v>
      </c>
    </row>
    <row r="14" spans="1:10" x14ac:dyDescent="0.25">
      <c r="A14" t="s">
        <v>525</v>
      </c>
      <c r="B14" t="s">
        <v>10</v>
      </c>
      <c r="C14" s="1">
        <v>42844</v>
      </c>
      <c r="D14" s="1">
        <v>43256</v>
      </c>
      <c r="E14" t="s">
        <v>526</v>
      </c>
      <c r="F14" s="34">
        <v>13</v>
      </c>
      <c r="G14" t="s">
        <v>93</v>
      </c>
      <c r="H14" t="s">
        <v>527</v>
      </c>
      <c r="I14" t="s">
        <v>14</v>
      </c>
      <c r="J14" s="2">
        <v>7468.66</v>
      </c>
    </row>
    <row r="15" spans="1:10" x14ac:dyDescent="0.25">
      <c r="A15" t="s">
        <v>528</v>
      </c>
      <c r="B15" t="s">
        <v>10</v>
      </c>
      <c r="C15" s="1">
        <v>43227</v>
      </c>
      <c r="D15" s="1">
        <v>43255</v>
      </c>
      <c r="E15" t="s">
        <v>529</v>
      </c>
      <c r="F15" s="34">
        <v>14</v>
      </c>
      <c r="G15" t="s">
        <v>93</v>
      </c>
      <c r="H15" t="s">
        <v>530</v>
      </c>
      <c r="I15" t="s">
        <v>29</v>
      </c>
      <c r="J15" s="2">
        <v>6045</v>
      </c>
    </row>
    <row r="16" spans="1:10" x14ac:dyDescent="0.25">
      <c r="A16" t="s">
        <v>531</v>
      </c>
      <c r="B16" t="s">
        <v>10</v>
      </c>
      <c r="C16" s="1">
        <v>43227</v>
      </c>
      <c r="D16" s="1">
        <v>43269</v>
      </c>
      <c r="E16" t="s">
        <v>532</v>
      </c>
      <c r="F16" s="34">
        <v>15</v>
      </c>
      <c r="G16" t="s">
        <v>93</v>
      </c>
      <c r="H16" t="s">
        <v>152</v>
      </c>
      <c r="I16" t="s">
        <v>29</v>
      </c>
      <c r="J16" s="2">
        <v>1912.6</v>
      </c>
    </row>
    <row r="17" spans="1:10" x14ac:dyDescent="0.25">
      <c r="A17" t="s">
        <v>533</v>
      </c>
      <c r="B17" t="s">
        <v>10</v>
      </c>
      <c r="C17" s="1">
        <v>43227</v>
      </c>
      <c r="D17" s="1">
        <v>43277</v>
      </c>
      <c r="E17" t="s">
        <v>534</v>
      </c>
      <c r="F17" s="34">
        <v>16</v>
      </c>
      <c r="G17" t="s">
        <v>93</v>
      </c>
      <c r="H17" t="s">
        <v>535</v>
      </c>
      <c r="I17" t="s">
        <v>29</v>
      </c>
      <c r="J17" s="2">
        <v>10990</v>
      </c>
    </row>
    <row r="18" spans="1:10" x14ac:dyDescent="0.25">
      <c r="A18" t="s">
        <v>536</v>
      </c>
      <c r="B18" t="s">
        <v>10</v>
      </c>
      <c r="C18" s="1">
        <v>43229</v>
      </c>
      <c r="D18" s="1">
        <v>43273</v>
      </c>
      <c r="E18" t="s">
        <v>537</v>
      </c>
      <c r="F18" s="34">
        <v>17</v>
      </c>
      <c r="G18" t="s">
        <v>93</v>
      </c>
      <c r="H18" t="s">
        <v>496</v>
      </c>
      <c r="I18" t="s">
        <v>29</v>
      </c>
      <c r="J18" s="2">
        <v>450</v>
      </c>
    </row>
    <row r="19" spans="1:10" x14ac:dyDescent="0.25">
      <c r="A19" t="s">
        <v>538</v>
      </c>
      <c r="B19" t="s">
        <v>10</v>
      </c>
      <c r="C19" s="1">
        <v>43229</v>
      </c>
      <c r="D19" s="1">
        <v>43280</v>
      </c>
      <c r="E19" t="s">
        <v>539</v>
      </c>
      <c r="F19" s="34">
        <v>18</v>
      </c>
      <c r="G19" t="s">
        <v>93</v>
      </c>
      <c r="H19" t="s">
        <v>540</v>
      </c>
      <c r="I19" t="s">
        <v>29</v>
      </c>
      <c r="J19" s="2">
        <v>685.34</v>
      </c>
    </row>
    <row r="20" spans="1:10" x14ac:dyDescent="0.25">
      <c r="A20" t="s">
        <v>541</v>
      </c>
      <c r="B20" t="s">
        <v>10</v>
      </c>
      <c r="C20" s="1">
        <v>43229</v>
      </c>
      <c r="D20" s="1">
        <v>43256</v>
      </c>
      <c r="E20" t="s">
        <v>542</v>
      </c>
      <c r="F20" s="34">
        <v>19</v>
      </c>
      <c r="G20" t="s">
        <v>93</v>
      </c>
      <c r="H20" t="s">
        <v>543</v>
      </c>
      <c r="I20" t="s">
        <v>29</v>
      </c>
      <c r="J20" s="2">
        <v>11198</v>
      </c>
    </row>
    <row r="21" spans="1:10" x14ac:dyDescent="0.25">
      <c r="A21" t="s">
        <v>547</v>
      </c>
      <c r="B21" t="s">
        <v>10</v>
      </c>
      <c r="C21" s="1">
        <v>43231</v>
      </c>
      <c r="D21" s="1">
        <v>43273</v>
      </c>
      <c r="E21" t="s">
        <v>548</v>
      </c>
      <c r="F21" s="34">
        <v>20</v>
      </c>
      <c r="G21" t="s">
        <v>93</v>
      </c>
      <c r="H21" t="s">
        <v>549</v>
      </c>
      <c r="I21" t="s">
        <v>29</v>
      </c>
      <c r="J21" s="2">
        <v>805</v>
      </c>
    </row>
    <row r="22" spans="1:10" x14ac:dyDescent="0.25">
      <c r="A22" t="s">
        <v>550</v>
      </c>
      <c r="B22" t="s">
        <v>10</v>
      </c>
      <c r="C22" s="1">
        <v>43231</v>
      </c>
      <c r="D22" s="1">
        <v>43270</v>
      </c>
      <c r="E22" t="s">
        <v>551</v>
      </c>
      <c r="F22" s="34">
        <v>21</v>
      </c>
      <c r="G22" t="s">
        <v>93</v>
      </c>
      <c r="H22" t="s">
        <v>552</v>
      </c>
      <c r="I22" t="s">
        <v>29</v>
      </c>
      <c r="J22" s="2">
        <v>343.5</v>
      </c>
    </row>
    <row r="23" spans="1:10" x14ac:dyDescent="0.25">
      <c r="A23" t="s">
        <v>553</v>
      </c>
      <c r="B23" t="s">
        <v>10</v>
      </c>
      <c r="C23" s="1">
        <v>43231</v>
      </c>
      <c r="D23" s="1">
        <v>43257</v>
      </c>
      <c r="E23" t="s">
        <v>554</v>
      </c>
      <c r="F23" s="34">
        <v>22</v>
      </c>
      <c r="G23" t="s">
        <v>93</v>
      </c>
      <c r="H23" t="s">
        <v>555</v>
      </c>
      <c r="I23" t="s">
        <v>29</v>
      </c>
      <c r="J23" s="2">
        <v>2700</v>
      </c>
    </row>
    <row r="24" spans="1:10" x14ac:dyDescent="0.25">
      <c r="A24" t="s">
        <v>556</v>
      </c>
      <c r="B24" t="s">
        <v>10</v>
      </c>
      <c r="C24" s="1">
        <v>43231</v>
      </c>
      <c r="D24" s="1">
        <v>43273</v>
      </c>
      <c r="E24" t="s">
        <v>557</v>
      </c>
      <c r="F24" s="34">
        <v>23</v>
      </c>
      <c r="G24" t="s">
        <v>93</v>
      </c>
      <c r="H24" t="s">
        <v>502</v>
      </c>
      <c r="I24" t="s">
        <v>29</v>
      </c>
      <c r="J24" s="2">
        <v>180.72</v>
      </c>
    </row>
    <row r="25" spans="1:10" x14ac:dyDescent="0.25">
      <c r="A25" t="s">
        <v>556</v>
      </c>
      <c r="B25" t="s">
        <v>10</v>
      </c>
      <c r="C25" s="1">
        <v>43231</v>
      </c>
      <c r="D25" s="1">
        <v>43273</v>
      </c>
      <c r="E25" t="s">
        <v>557</v>
      </c>
      <c r="F25" s="34">
        <v>24</v>
      </c>
      <c r="G25" t="s">
        <v>93</v>
      </c>
      <c r="H25" t="s">
        <v>496</v>
      </c>
      <c r="I25" t="s">
        <v>29</v>
      </c>
      <c r="J25" s="2">
        <v>182.88</v>
      </c>
    </row>
    <row r="26" spans="1:10" x14ac:dyDescent="0.25">
      <c r="A26" t="s">
        <v>558</v>
      </c>
      <c r="B26" t="s">
        <v>10</v>
      </c>
      <c r="C26" s="1">
        <v>43231</v>
      </c>
      <c r="D26" s="1">
        <v>43278</v>
      </c>
      <c r="E26" t="s">
        <v>559</v>
      </c>
      <c r="F26" s="34">
        <v>25</v>
      </c>
      <c r="G26" t="s">
        <v>93</v>
      </c>
      <c r="H26" t="s">
        <v>223</v>
      </c>
      <c r="I26" t="s">
        <v>29</v>
      </c>
      <c r="J26" s="2">
        <v>472</v>
      </c>
    </row>
    <row r="27" spans="1:10" x14ac:dyDescent="0.25">
      <c r="A27" t="s">
        <v>563</v>
      </c>
      <c r="B27" t="s">
        <v>10</v>
      </c>
      <c r="C27" s="1">
        <v>43238</v>
      </c>
      <c r="D27" s="1">
        <v>43270</v>
      </c>
      <c r="E27" t="s">
        <v>564</v>
      </c>
      <c r="F27" s="34">
        <v>26</v>
      </c>
      <c r="G27" t="s">
        <v>93</v>
      </c>
      <c r="H27" t="s">
        <v>565</v>
      </c>
      <c r="I27" t="s">
        <v>29</v>
      </c>
      <c r="J27" s="2">
        <v>11565.66</v>
      </c>
    </row>
    <row r="28" spans="1:10" x14ac:dyDescent="0.25">
      <c r="A28" t="s">
        <v>566</v>
      </c>
      <c r="B28" t="s">
        <v>10</v>
      </c>
      <c r="C28" s="1">
        <v>42828</v>
      </c>
      <c r="D28" s="1">
        <v>43256</v>
      </c>
      <c r="E28" t="s">
        <v>567</v>
      </c>
      <c r="F28" s="34">
        <v>27</v>
      </c>
      <c r="G28" t="s">
        <v>93</v>
      </c>
      <c r="H28" t="s">
        <v>568</v>
      </c>
      <c r="I28" t="s">
        <v>14</v>
      </c>
      <c r="J28" s="2">
        <v>968</v>
      </c>
    </row>
    <row r="29" spans="1:10" x14ac:dyDescent="0.25">
      <c r="A29" t="s">
        <v>569</v>
      </c>
      <c r="B29" t="s">
        <v>10</v>
      </c>
      <c r="C29" s="1">
        <v>43243</v>
      </c>
      <c r="D29" s="1">
        <v>43273</v>
      </c>
      <c r="E29" t="s">
        <v>570</v>
      </c>
      <c r="F29" s="34">
        <v>28</v>
      </c>
      <c r="G29" t="s">
        <v>93</v>
      </c>
      <c r="H29" t="s">
        <v>571</v>
      </c>
      <c r="I29" t="s">
        <v>29</v>
      </c>
      <c r="J29" s="2">
        <v>1780</v>
      </c>
    </row>
    <row r="30" spans="1:10" x14ac:dyDescent="0.25">
      <c r="A30" t="s">
        <v>572</v>
      </c>
      <c r="B30" t="s">
        <v>10</v>
      </c>
      <c r="C30" s="1">
        <v>43244</v>
      </c>
      <c r="D30" s="1">
        <v>43270</v>
      </c>
      <c r="E30" t="s">
        <v>573</v>
      </c>
      <c r="F30" s="34">
        <v>29</v>
      </c>
      <c r="G30" t="s">
        <v>93</v>
      </c>
      <c r="H30" t="s">
        <v>574</v>
      </c>
      <c r="I30" t="s">
        <v>14</v>
      </c>
      <c r="J30" s="2">
        <v>3571.2</v>
      </c>
    </row>
    <row r="31" spans="1:10" x14ac:dyDescent="0.25">
      <c r="A31" t="s">
        <v>575</v>
      </c>
      <c r="B31" t="s">
        <v>10</v>
      </c>
      <c r="C31" s="1">
        <v>43227</v>
      </c>
      <c r="D31" s="1">
        <v>43255</v>
      </c>
      <c r="E31" t="s">
        <v>576</v>
      </c>
      <c r="F31" s="34">
        <v>30</v>
      </c>
      <c r="G31" t="s">
        <v>93</v>
      </c>
      <c r="H31" t="s">
        <v>530</v>
      </c>
      <c r="I31" t="s">
        <v>14</v>
      </c>
      <c r="J31" s="2">
        <v>6045</v>
      </c>
    </row>
    <row r="32" spans="1:10" x14ac:dyDescent="0.25">
      <c r="A32" t="s">
        <v>578</v>
      </c>
      <c r="B32" t="s">
        <v>10</v>
      </c>
      <c r="C32" s="1">
        <v>43248</v>
      </c>
      <c r="D32" s="1">
        <v>43279</v>
      </c>
      <c r="E32" t="s">
        <v>579</v>
      </c>
      <c r="F32" s="34">
        <v>31</v>
      </c>
      <c r="G32" t="s">
        <v>93</v>
      </c>
      <c r="H32" t="s">
        <v>266</v>
      </c>
      <c r="I32" t="s">
        <v>14</v>
      </c>
      <c r="J32" s="2">
        <v>1990</v>
      </c>
    </row>
    <row r="33" spans="1:12" x14ac:dyDescent="0.25">
      <c r="A33" t="s">
        <v>580</v>
      </c>
      <c r="B33" t="s">
        <v>175</v>
      </c>
      <c r="C33" s="1">
        <v>43248</v>
      </c>
      <c r="D33" s="1">
        <v>43277</v>
      </c>
      <c r="E33" t="s">
        <v>581</v>
      </c>
      <c r="F33" s="34">
        <v>32</v>
      </c>
      <c r="G33" t="s">
        <v>93</v>
      </c>
      <c r="H33" t="s">
        <v>582</v>
      </c>
      <c r="I33" t="s">
        <v>14</v>
      </c>
      <c r="J33" s="2">
        <v>1050</v>
      </c>
    </row>
    <row r="34" spans="1:12" x14ac:dyDescent="0.25">
      <c r="A34" t="s">
        <v>601</v>
      </c>
      <c r="B34" t="s">
        <v>10</v>
      </c>
      <c r="C34" s="1">
        <v>42907</v>
      </c>
      <c r="D34" s="1">
        <v>43269</v>
      </c>
      <c r="E34" t="s">
        <v>602</v>
      </c>
      <c r="F34" s="34">
        <v>33</v>
      </c>
      <c r="G34" t="s">
        <v>93</v>
      </c>
      <c r="H34" t="s">
        <v>603</v>
      </c>
      <c r="I34" t="s">
        <v>29</v>
      </c>
      <c r="J34" s="2">
        <v>9760</v>
      </c>
    </row>
    <row r="35" spans="1:12" x14ac:dyDescent="0.25">
      <c r="A35" t="s">
        <v>601</v>
      </c>
      <c r="B35" t="s">
        <v>10</v>
      </c>
      <c r="C35" s="1">
        <v>42907</v>
      </c>
      <c r="D35" s="1">
        <v>43273</v>
      </c>
      <c r="E35" t="s">
        <v>602</v>
      </c>
      <c r="F35" s="34">
        <v>34</v>
      </c>
      <c r="G35" t="s">
        <v>93</v>
      </c>
      <c r="H35" t="s">
        <v>604</v>
      </c>
      <c r="I35" t="s">
        <v>29</v>
      </c>
      <c r="J35" s="2">
        <v>6696.59</v>
      </c>
    </row>
    <row r="36" spans="1:12" x14ac:dyDescent="0.25">
      <c r="A36" t="s">
        <v>605</v>
      </c>
      <c r="B36" t="s">
        <v>606</v>
      </c>
      <c r="C36" s="1">
        <v>42912</v>
      </c>
      <c r="D36" s="1">
        <v>43255</v>
      </c>
      <c r="E36" t="s">
        <v>607</v>
      </c>
      <c r="F36" s="34">
        <v>35</v>
      </c>
      <c r="G36" t="s">
        <v>93</v>
      </c>
      <c r="H36" t="s">
        <v>603</v>
      </c>
      <c r="I36" t="s">
        <v>29</v>
      </c>
      <c r="J36" s="2">
        <v>14805</v>
      </c>
    </row>
    <row r="37" spans="1:12" x14ac:dyDescent="0.25">
      <c r="A37" t="s">
        <v>608</v>
      </c>
      <c r="B37" t="s">
        <v>10</v>
      </c>
      <c r="C37" s="1">
        <v>42963</v>
      </c>
      <c r="D37" s="1">
        <v>43259</v>
      </c>
      <c r="E37" t="s">
        <v>609</v>
      </c>
      <c r="F37" s="34">
        <v>36</v>
      </c>
      <c r="G37" t="s">
        <v>93</v>
      </c>
      <c r="H37" t="s">
        <v>610</v>
      </c>
      <c r="I37" t="s">
        <v>29</v>
      </c>
      <c r="J37" s="2">
        <v>2850</v>
      </c>
    </row>
    <row r="38" spans="1:12" x14ac:dyDescent="0.25">
      <c r="A38" t="s">
        <v>608</v>
      </c>
      <c r="B38" t="s">
        <v>10</v>
      </c>
      <c r="C38" s="1">
        <v>42963</v>
      </c>
      <c r="D38" s="1">
        <v>43259</v>
      </c>
      <c r="E38" t="s">
        <v>609</v>
      </c>
      <c r="F38" s="34">
        <v>37</v>
      </c>
      <c r="G38" t="s">
        <v>93</v>
      </c>
      <c r="H38" t="s">
        <v>611</v>
      </c>
      <c r="I38" t="s">
        <v>29</v>
      </c>
      <c r="J38" s="2">
        <v>216.1</v>
      </c>
    </row>
    <row r="39" spans="1:12" x14ac:dyDescent="0.25">
      <c r="A39" t="s">
        <v>619</v>
      </c>
      <c r="B39" t="s">
        <v>10</v>
      </c>
      <c r="C39" s="1">
        <v>42978</v>
      </c>
      <c r="D39" s="1">
        <v>43256</v>
      </c>
      <c r="E39" t="s">
        <v>620</v>
      </c>
      <c r="F39" s="34">
        <v>38</v>
      </c>
      <c r="G39" t="s">
        <v>93</v>
      </c>
      <c r="H39" t="s">
        <v>621</v>
      </c>
      <c r="I39" t="s">
        <v>14</v>
      </c>
      <c r="J39" s="2">
        <v>935</v>
      </c>
    </row>
    <row r="40" spans="1:12" x14ac:dyDescent="0.25">
      <c r="A40" t="s">
        <v>622</v>
      </c>
      <c r="B40" t="s">
        <v>10</v>
      </c>
      <c r="C40" s="1">
        <v>42979</v>
      </c>
      <c r="D40" s="1">
        <v>43257</v>
      </c>
      <c r="E40" t="s">
        <v>623</v>
      </c>
      <c r="F40" s="34">
        <v>39</v>
      </c>
      <c r="G40" t="s">
        <v>93</v>
      </c>
      <c r="H40" t="s">
        <v>624</v>
      </c>
      <c r="I40" t="s">
        <v>14</v>
      </c>
      <c r="J40" s="2">
        <v>15727</v>
      </c>
    </row>
    <row r="41" spans="1:12" x14ac:dyDescent="0.25">
      <c r="A41" t="s">
        <v>625</v>
      </c>
      <c r="B41" t="s">
        <v>10</v>
      </c>
      <c r="C41" s="1">
        <v>43006</v>
      </c>
      <c r="D41" s="1">
        <v>43273</v>
      </c>
      <c r="E41" t="s">
        <v>626</v>
      </c>
      <c r="F41" s="34">
        <v>40</v>
      </c>
      <c r="G41" t="s">
        <v>93</v>
      </c>
      <c r="H41" t="s">
        <v>627</v>
      </c>
      <c r="I41" t="s">
        <v>14</v>
      </c>
      <c r="J41" s="2">
        <v>2940</v>
      </c>
    </row>
    <row r="42" spans="1:12" x14ac:dyDescent="0.25">
      <c r="A42" t="s">
        <v>1359</v>
      </c>
      <c r="B42" s="34" t="s">
        <v>10</v>
      </c>
      <c r="C42" s="1">
        <v>43231</v>
      </c>
      <c r="D42" s="1">
        <v>43270</v>
      </c>
      <c r="E42" t="s">
        <v>1360</v>
      </c>
      <c r="F42" s="48">
        <v>41</v>
      </c>
      <c r="G42" t="s">
        <v>93</v>
      </c>
      <c r="H42" t="s">
        <v>859</v>
      </c>
      <c r="I42" t="s">
        <v>29</v>
      </c>
      <c r="J42" s="2">
        <v>1175.5</v>
      </c>
    </row>
    <row r="43" spans="1:12" x14ac:dyDescent="0.25">
      <c r="A43" t="s">
        <v>1359</v>
      </c>
      <c r="B43" s="34" t="s">
        <v>10</v>
      </c>
      <c r="C43" s="1">
        <v>43231</v>
      </c>
      <c r="D43" s="1">
        <v>43270</v>
      </c>
      <c r="E43" t="s">
        <v>1360</v>
      </c>
      <c r="F43" s="47"/>
      <c r="G43" t="s">
        <v>93</v>
      </c>
      <c r="H43" t="s">
        <v>1361</v>
      </c>
      <c r="I43" t="s">
        <v>29</v>
      </c>
      <c r="J43" s="2">
        <v>302.39999999999998</v>
      </c>
    </row>
    <row r="44" spans="1:12" x14ac:dyDescent="0.25">
      <c r="A44" t="s">
        <v>1359</v>
      </c>
      <c r="B44" s="34" t="s">
        <v>10</v>
      </c>
      <c r="C44" s="1">
        <v>43231</v>
      </c>
      <c r="D44" s="1">
        <v>43270</v>
      </c>
      <c r="E44" t="s">
        <v>1360</v>
      </c>
      <c r="F44" s="47"/>
      <c r="G44" t="s">
        <v>93</v>
      </c>
      <c r="H44" t="s">
        <v>1362</v>
      </c>
      <c r="I44" t="s">
        <v>29</v>
      </c>
      <c r="J44" s="2">
        <v>228.96</v>
      </c>
    </row>
    <row r="45" spans="1:12" x14ac:dyDescent="0.25">
      <c r="A45" t="s">
        <v>1359</v>
      </c>
      <c r="B45" s="34" t="s">
        <v>10</v>
      </c>
      <c r="C45" s="1">
        <v>43231</v>
      </c>
      <c r="D45" s="1">
        <v>43270</v>
      </c>
      <c r="E45" t="s">
        <v>1360</v>
      </c>
      <c r="F45" s="47"/>
      <c r="G45" t="s">
        <v>93</v>
      </c>
      <c r="H45" t="s">
        <v>1363</v>
      </c>
      <c r="I45" t="s">
        <v>29</v>
      </c>
      <c r="J45" s="2">
        <v>95.4</v>
      </c>
    </row>
    <row r="46" spans="1:12" x14ac:dyDescent="0.25">
      <c r="C46" s="1"/>
      <c r="D46" s="1"/>
      <c r="J46" s="8">
        <f>SUM(J2:J45)</f>
        <v>164154.85999999999</v>
      </c>
      <c r="K46" t="s">
        <v>143</v>
      </c>
      <c r="L46" s="2"/>
    </row>
    <row r="47" spans="1:12" x14ac:dyDescent="0.25">
      <c r="C47" s="1"/>
      <c r="D47" s="1"/>
      <c r="J47" s="8"/>
      <c r="L47" s="2"/>
    </row>
    <row r="48" spans="1:12" x14ac:dyDescent="0.25">
      <c r="A48" t="s">
        <v>484</v>
      </c>
      <c r="B48" t="s">
        <v>10</v>
      </c>
      <c r="C48" s="1">
        <v>43165</v>
      </c>
      <c r="D48" s="1">
        <v>43257</v>
      </c>
      <c r="E48" t="s">
        <v>485</v>
      </c>
      <c r="F48" s="34">
        <v>1</v>
      </c>
      <c r="G48" t="s">
        <v>37</v>
      </c>
      <c r="H48" t="s">
        <v>486</v>
      </c>
      <c r="I48" t="s">
        <v>29</v>
      </c>
      <c r="J48" s="2">
        <v>13000</v>
      </c>
    </row>
    <row r="49" spans="1:11" x14ac:dyDescent="0.25">
      <c r="A49" t="s">
        <v>503</v>
      </c>
      <c r="B49" t="s">
        <v>504</v>
      </c>
      <c r="C49" s="1">
        <v>43203</v>
      </c>
      <c r="D49" s="1">
        <v>43256</v>
      </c>
      <c r="E49" t="s">
        <v>505</v>
      </c>
      <c r="F49" s="34">
        <v>2</v>
      </c>
      <c r="G49" t="s">
        <v>37</v>
      </c>
      <c r="H49" t="s">
        <v>506</v>
      </c>
      <c r="I49" t="s">
        <v>29</v>
      </c>
      <c r="J49" s="2">
        <v>3263.45</v>
      </c>
    </row>
    <row r="50" spans="1:11" x14ac:dyDescent="0.25">
      <c r="A50" t="s">
        <v>514</v>
      </c>
      <c r="B50" t="s">
        <v>515</v>
      </c>
      <c r="C50" s="1">
        <v>43203</v>
      </c>
      <c r="D50" s="1">
        <v>43259</v>
      </c>
      <c r="E50" t="s">
        <v>516</v>
      </c>
      <c r="F50" s="34">
        <v>3</v>
      </c>
      <c r="G50" t="s">
        <v>37</v>
      </c>
      <c r="H50" t="s">
        <v>146</v>
      </c>
      <c r="I50" t="s">
        <v>29</v>
      </c>
      <c r="J50" s="2">
        <v>2700</v>
      </c>
    </row>
    <row r="51" spans="1:11" x14ac:dyDescent="0.25">
      <c r="A51" t="s">
        <v>544</v>
      </c>
      <c r="B51" t="s">
        <v>545</v>
      </c>
      <c r="C51" s="1">
        <v>43230</v>
      </c>
      <c r="D51" s="1">
        <v>43270</v>
      </c>
      <c r="E51" t="s">
        <v>546</v>
      </c>
      <c r="F51" s="34">
        <v>4</v>
      </c>
      <c r="G51" t="s">
        <v>37</v>
      </c>
      <c r="H51" t="s">
        <v>310</v>
      </c>
      <c r="I51" t="s">
        <v>29</v>
      </c>
      <c r="J51" s="2">
        <v>9306</v>
      </c>
    </row>
    <row r="52" spans="1:11" x14ac:dyDescent="0.25">
      <c r="A52" t="s">
        <v>616</v>
      </c>
      <c r="B52" t="s">
        <v>617</v>
      </c>
      <c r="C52" s="1">
        <v>42976</v>
      </c>
      <c r="D52" s="1">
        <v>43259</v>
      </c>
      <c r="E52" t="s">
        <v>618</v>
      </c>
      <c r="F52" s="34">
        <v>5</v>
      </c>
      <c r="G52" t="s">
        <v>37</v>
      </c>
      <c r="H52" t="s">
        <v>347</v>
      </c>
      <c r="I52" t="s">
        <v>29</v>
      </c>
      <c r="J52" s="2">
        <v>927.38</v>
      </c>
    </row>
    <row r="53" spans="1:11" x14ac:dyDescent="0.25">
      <c r="C53" s="1"/>
      <c r="D53" s="1"/>
      <c r="J53" s="8">
        <f>SUM(J48:J52)</f>
        <v>29196.83</v>
      </c>
      <c r="K53" t="s">
        <v>143</v>
      </c>
    </row>
    <row r="54" spans="1:11" x14ac:dyDescent="0.25">
      <c r="A54" t="s">
        <v>473</v>
      </c>
      <c r="B54" t="s">
        <v>10</v>
      </c>
      <c r="C54" s="1">
        <v>43115</v>
      </c>
      <c r="D54" s="1">
        <v>43278</v>
      </c>
      <c r="E54" t="s">
        <v>474</v>
      </c>
      <c r="F54" s="34">
        <v>1</v>
      </c>
      <c r="G54" t="s">
        <v>12</v>
      </c>
      <c r="H54" t="s">
        <v>399</v>
      </c>
      <c r="I54" t="s">
        <v>14</v>
      </c>
      <c r="J54" s="2">
        <v>2500</v>
      </c>
    </row>
    <row r="55" spans="1:11" x14ac:dyDescent="0.25">
      <c r="A55" t="s">
        <v>491</v>
      </c>
      <c r="B55" t="s">
        <v>10</v>
      </c>
      <c r="C55" s="1">
        <v>43185</v>
      </c>
      <c r="D55" s="1">
        <v>43273</v>
      </c>
      <c r="E55" t="s">
        <v>492</v>
      </c>
      <c r="F55" s="34">
        <v>2</v>
      </c>
      <c r="G55" t="s">
        <v>12</v>
      </c>
      <c r="H55" t="s">
        <v>493</v>
      </c>
      <c r="I55" t="s">
        <v>14</v>
      </c>
      <c r="J55" s="2">
        <v>5000</v>
      </c>
    </row>
    <row r="56" spans="1:11" x14ac:dyDescent="0.25">
      <c r="A56" t="s">
        <v>522</v>
      </c>
      <c r="B56" t="s">
        <v>10</v>
      </c>
      <c r="C56" s="1">
        <v>43227</v>
      </c>
      <c r="D56" s="1">
        <v>43257</v>
      </c>
      <c r="E56" t="s">
        <v>523</v>
      </c>
      <c r="F56" s="34">
        <v>3</v>
      </c>
      <c r="G56" t="s">
        <v>12</v>
      </c>
      <c r="H56" t="s">
        <v>524</v>
      </c>
      <c r="I56" t="s">
        <v>14</v>
      </c>
      <c r="J56" s="2">
        <v>39800</v>
      </c>
    </row>
    <row r="57" spans="1:11" x14ac:dyDescent="0.25">
      <c r="A57" t="s">
        <v>560</v>
      </c>
      <c r="B57" t="s">
        <v>10</v>
      </c>
      <c r="C57" s="1">
        <v>43234</v>
      </c>
      <c r="D57" s="1">
        <v>43278</v>
      </c>
      <c r="E57" t="s">
        <v>561</v>
      </c>
      <c r="F57" s="34">
        <v>4</v>
      </c>
      <c r="G57" t="s">
        <v>12</v>
      </c>
      <c r="H57" t="s">
        <v>562</v>
      </c>
      <c r="I57" t="s">
        <v>14</v>
      </c>
      <c r="J57" s="2">
        <v>936</v>
      </c>
    </row>
    <row r="58" spans="1:11" x14ac:dyDescent="0.25">
      <c r="A58" t="s">
        <v>575</v>
      </c>
      <c r="B58" t="s">
        <v>10</v>
      </c>
      <c r="C58" s="1">
        <v>43115</v>
      </c>
      <c r="D58" s="1">
        <v>43278</v>
      </c>
      <c r="E58" t="s">
        <v>577</v>
      </c>
      <c r="F58" s="34">
        <v>5</v>
      </c>
      <c r="G58" t="s">
        <v>12</v>
      </c>
      <c r="H58" t="s">
        <v>399</v>
      </c>
      <c r="I58" t="s">
        <v>14</v>
      </c>
      <c r="J58" s="2">
        <v>2500</v>
      </c>
    </row>
    <row r="59" spans="1:11" x14ac:dyDescent="0.25">
      <c r="A59" t="s">
        <v>583</v>
      </c>
      <c r="B59" t="s">
        <v>10</v>
      </c>
      <c r="C59" s="1">
        <v>43255</v>
      </c>
      <c r="D59" s="1">
        <v>43273</v>
      </c>
      <c r="E59" t="s">
        <v>584</v>
      </c>
      <c r="F59" s="34">
        <v>6</v>
      </c>
      <c r="G59" t="s">
        <v>12</v>
      </c>
      <c r="H59" t="s">
        <v>585</v>
      </c>
      <c r="I59" t="s">
        <v>14</v>
      </c>
      <c r="J59" s="2">
        <v>1850</v>
      </c>
    </row>
    <row r="60" spans="1:11" x14ac:dyDescent="0.25">
      <c r="A60" t="s">
        <v>586</v>
      </c>
      <c r="B60" t="s">
        <v>10</v>
      </c>
      <c r="C60" s="1">
        <v>43262</v>
      </c>
      <c r="D60" s="1">
        <v>43272</v>
      </c>
      <c r="E60" t="s">
        <v>587</v>
      </c>
      <c r="F60" s="48">
        <v>7</v>
      </c>
      <c r="G60" t="s">
        <v>12</v>
      </c>
      <c r="H60" t="s">
        <v>297</v>
      </c>
      <c r="I60" t="s">
        <v>14</v>
      </c>
      <c r="J60" s="2">
        <v>450</v>
      </c>
    </row>
    <row r="61" spans="1:11" x14ac:dyDescent="0.25">
      <c r="A61" t="s">
        <v>586</v>
      </c>
      <c r="B61" t="s">
        <v>10</v>
      </c>
      <c r="C61" s="1">
        <v>43262</v>
      </c>
      <c r="D61" s="1">
        <v>43272</v>
      </c>
      <c r="E61" t="s">
        <v>587</v>
      </c>
      <c r="F61" s="47"/>
      <c r="G61" t="s">
        <v>12</v>
      </c>
      <c r="H61" t="s">
        <v>298</v>
      </c>
      <c r="I61" t="s">
        <v>14</v>
      </c>
      <c r="J61" s="2">
        <v>2686.4</v>
      </c>
    </row>
    <row r="62" spans="1:11" x14ac:dyDescent="0.25">
      <c r="A62" t="s">
        <v>586</v>
      </c>
      <c r="B62" t="s">
        <v>10</v>
      </c>
      <c r="C62" s="1">
        <v>43262</v>
      </c>
      <c r="D62" s="1">
        <v>43272</v>
      </c>
      <c r="E62" t="s">
        <v>587</v>
      </c>
      <c r="F62" s="47"/>
      <c r="G62" t="s">
        <v>12</v>
      </c>
      <c r="H62" t="s">
        <v>588</v>
      </c>
      <c r="I62" t="s">
        <v>14</v>
      </c>
      <c r="J62" s="2">
        <v>1050</v>
      </c>
    </row>
    <row r="63" spans="1:11" x14ac:dyDescent="0.25">
      <c r="A63" t="s">
        <v>586</v>
      </c>
      <c r="B63" t="s">
        <v>10</v>
      </c>
      <c r="C63" s="1">
        <v>43262</v>
      </c>
      <c r="D63" s="1">
        <v>43272</v>
      </c>
      <c r="E63" t="s">
        <v>587</v>
      </c>
      <c r="F63" s="47"/>
      <c r="G63" t="s">
        <v>12</v>
      </c>
      <c r="H63" t="s">
        <v>589</v>
      </c>
      <c r="I63" t="s">
        <v>14</v>
      </c>
      <c r="J63" s="2">
        <v>1397.5</v>
      </c>
    </row>
    <row r="64" spans="1:11" x14ac:dyDescent="0.25">
      <c r="A64" t="s">
        <v>586</v>
      </c>
      <c r="B64" t="s">
        <v>10</v>
      </c>
      <c r="C64" s="1">
        <v>43262</v>
      </c>
      <c r="D64" s="1">
        <v>43272</v>
      </c>
      <c r="E64" t="s">
        <v>587</v>
      </c>
      <c r="F64" s="47"/>
      <c r="G64" t="s">
        <v>12</v>
      </c>
      <c r="H64" t="s">
        <v>301</v>
      </c>
      <c r="I64" t="s">
        <v>14</v>
      </c>
      <c r="J64" s="2">
        <v>2100</v>
      </c>
    </row>
    <row r="65" spans="1:11" x14ac:dyDescent="0.25">
      <c r="A65" t="s">
        <v>586</v>
      </c>
      <c r="B65" t="s">
        <v>10</v>
      </c>
      <c r="C65" s="1">
        <v>43262</v>
      </c>
      <c r="D65" s="1">
        <v>43272</v>
      </c>
      <c r="E65" t="s">
        <v>587</v>
      </c>
      <c r="F65" s="47"/>
      <c r="G65" t="s">
        <v>12</v>
      </c>
      <c r="H65" t="s">
        <v>302</v>
      </c>
      <c r="I65" t="s">
        <v>14</v>
      </c>
      <c r="J65" s="2">
        <v>1500</v>
      </c>
    </row>
    <row r="66" spans="1:11" x14ac:dyDescent="0.25">
      <c r="A66" t="s">
        <v>586</v>
      </c>
      <c r="B66" t="s">
        <v>10</v>
      </c>
      <c r="C66" s="1">
        <v>43262</v>
      </c>
      <c r="D66" s="1">
        <v>43272</v>
      </c>
      <c r="E66" t="s">
        <v>587</v>
      </c>
      <c r="F66" s="47"/>
      <c r="G66" t="s">
        <v>12</v>
      </c>
      <c r="H66" t="s">
        <v>303</v>
      </c>
      <c r="I66" t="s">
        <v>14</v>
      </c>
      <c r="J66" s="2">
        <v>3283.05</v>
      </c>
    </row>
    <row r="67" spans="1:11" x14ac:dyDescent="0.25">
      <c r="A67" t="s">
        <v>586</v>
      </c>
      <c r="B67" t="s">
        <v>10</v>
      </c>
      <c r="C67" s="1">
        <v>43262</v>
      </c>
      <c r="D67" s="1">
        <v>43272</v>
      </c>
      <c r="E67" t="s">
        <v>587</v>
      </c>
      <c r="F67" s="47"/>
      <c r="G67" t="s">
        <v>12</v>
      </c>
      <c r="H67" t="s">
        <v>304</v>
      </c>
      <c r="I67" t="s">
        <v>14</v>
      </c>
      <c r="J67" s="2">
        <v>537.5</v>
      </c>
    </row>
    <row r="68" spans="1:11" x14ac:dyDescent="0.25">
      <c r="A68" t="s">
        <v>586</v>
      </c>
      <c r="B68" t="s">
        <v>10</v>
      </c>
      <c r="C68" s="1">
        <v>43262</v>
      </c>
      <c r="D68" s="1">
        <v>43272</v>
      </c>
      <c r="E68" t="s">
        <v>587</v>
      </c>
      <c r="F68" s="47"/>
      <c r="G68" t="s">
        <v>12</v>
      </c>
      <c r="H68" t="s">
        <v>305</v>
      </c>
      <c r="I68" t="s">
        <v>14</v>
      </c>
      <c r="J68" s="2">
        <v>4447.5</v>
      </c>
    </row>
    <row r="69" spans="1:11" x14ac:dyDescent="0.25">
      <c r="A69" t="s">
        <v>586</v>
      </c>
      <c r="B69" t="s">
        <v>10</v>
      </c>
      <c r="C69" s="1">
        <v>43262</v>
      </c>
      <c r="D69" s="1">
        <v>43272</v>
      </c>
      <c r="E69" t="s">
        <v>587</v>
      </c>
      <c r="F69" s="47"/>
      <c r="G69" t="s">
        <v>12</v>
      </c>
      <c r="H69" t="s">
        <v>590</v>
      </c>
      <c r="I69" t="s">
        <v>14</v>
      </c>
      <c r="J69" s="2">
        <v>1110</v>
      </c>
    </row>
    <row r="70" spans="1:11" x14ac:dyDescent="0.25">
      <c r="C70" s="1"/>
      <c r="D70" s="1"/>
      <c r="J70" s="8">
        <f>SUM(J54:J69)</f>
        <v>71147.950000000012</v>
      </c>
      <c r="K70" t="s">
        <v>143</v>
      </c>
    </row>
    <row r="71" spans="1:11" x14ac:dyDescent="0.25">
      <c r="A71" t="s">
        <v>480</v>
      </c>
      <c r="B71" t="s">
        <v>481</v>
      </c>
      <c r="C71" s="1">
        <v>43159</v>
      </c>
      <c r="D71" s="1">
        <v>43270</v>
      </c>
      <c r="E71" t="s">
        <v>482</v>
      </c>
      <c r="F71" s="34">
        <v>1</v>
      </c>
      <c r="G71" t="s">
        <v>52</v>
      </c>
      <c r="H71" t="s">
        <v>483</v>
      </c>
      <c r="I71" t="s">
        <v>14</v>
      </c>
      <c r="J71" s="2">
        <v>69600</v>
      </c>
    </row>
    <row r="72" spans="1:11" x14ac:dyDescent="0.25">
      <c r="A72" t="s">
        <v>595</v>
      </c>
      <c r="B72" t="s">
        <v>596</v>
      </c>
      <c r="C72" s="1">
        <v>42892</v>
      </c>
      <c r="D72" s="1">
        <v>43279</v>
      </c>
      <c r="E72" t="s">
        <v>597</v>
      </c>
      <c r="F72" s="34">
        <v>2</v>
      </c>
      <c r="G72" t="s">
        <v>52</v>
      </c>
      <c r="H72" t="s">
        <v>598</v>
      </c>
      <c r="I72" t="s">
        <v>29</v>
      </c>
      <c r="J72" s="2">
        <v>33999</v>
      </c>
    </row>
    <row r="73" spans="1:11" x14ac:dyDescent="0.25">
      <c r="A73" t="s">
        <v>599</v>
      </c>
      <c r="B73" t="s">
        <v>10</v>
      </c>
      <c r="C73" s="1">
        <v>42894</v>
      </c>
      <c r="D73" s="1">
        <v>43280</v>
      </c>
      <c r="E73" t="s">
        <v>600</v>
      </c>
      <c r="F73" s="34">
        <v>3</v>
      </c>
      <c r="G73" t="s">
        <v>52</v>
      </c>
      <c r="H73" t="s">
        <v>146</v>
      </c>
      <c r="I73" t="s">
        <v>29</v>
      </c>
      <c r="J73" s="2">
        <v>44990.400000000001</v>
      </c>
    </row>
    <row r="74" spans="1:11" x14ac:dyDescent="0.25">
      <c r="A74" t="s">
        <v>612</v>
      </c>
      <c r="B74" t="s">
        <v>613</v>
      </c>
      <c r="C74" s="1">
        <v>42965</v>
      </c>
      <c r="D74" s="1">
        <v>43265</v>
      </c>
      <c r="E74" t="s">
        <v>614</v>
      </c>
      <c r="F74" s="34">
        <v>4</v>
      </c>
      <c r="G74" t="s">
        <v>52</v>
      </c>
      <c r="H74" t="s">
        <v>615</v>
      </c>
      <c r="I74" t="s">
        <v>14</v>
      </c>
      <c r="J74" s="2">
        <v>258000</v>
      </c>
    </row>
    <row r="75" spans="1:11" x14ac:dyDescent="0.25">
      <c r="A75" t="s">
        <v>629</v>
      </c>
      <c r="B75" t="s">
        <v>10</v>
      </c>
      <c r="C75" s="1">
        <v>43131</v>
      </c>
      <c r="D75" s="1">
        <v>43273</v>
      </c>
      <c r="E75" t="s">
        <v>630</v>
      </c>
      <c r="F75" s="34">
        <v>5</v>
      </c>
      <c r="G75" t="s">
        <v>52</v>
      </c>
      <c r="H75" t="s">
        <v>631</v>
      </c>
      <c r="I75" t="s">
        <v>14</v>
      </c>
      <c r="J75" s="2">
        <v>13199.93</v>
      </c>
    </row>
    <row r="76" spans="1:11" x14ac:dyDescent="0.25">
      <c r="C76" s="1"/>
      <c r="D76" s="1"/>
      <c r="J76" s="8">
        <f>SUM(J71:J75)</f>
        <v>419789.33</v>
      </c>
      <c r="K76" t="s">
        <v>143</v>
      </c>
    </row>
    <row r="77" spans="1:11" x14ac:dyDescent="0.25">
      <c r="A77" t="s">
        <v>108</v>
      </c>
      <c r="B77" t="s">
        <v>109</v>
      </c>
      <c r="C77" s="1">
        <v>42757</v>
      </c>
      <c r="D77" s="1">
        <v>43256</v>
      </c>
      <c r="E77" t="s">
        <v>110</v>
      </c>
      <c r="F77" s="34">
        <v>1</v>
      </c>
      <c r="G77" t="s">
        <v>27</v>
      </c>
      <c r="H77" t="s">
        <v>111</v>
      </c>
      <c r="I77" t="s">
        <v>29</v>
      </c>
      <c r="J77" s="2">
        <v>10328.6</v>
      </c>
    </row>
    <row r="78" spans="1:11" x14ac:dyDescent="0.25">
      <c r="A78" t="s">
        <v>240</v>
      </c>
      <c r="B78" t="s">
        <v>241</v>
      </c>
      <c r="C78" s="1">
        <v>42757</v>
      </c>
      <c r="D78" s="1">
        <v>43269</v>
      </c>
      <c r="E78" t="s">
        <v>242</v>
      </c>
      <c r="F78" s="34">
        <v>2</v>
      </c>
      <c r="G78" t="s">
        <v>27</v>
      </c>
      <c r="H78" t="s">
        <v>475</v>
      </c>
      <c r="I78" t="s">
        <v>29</v>
      </c>
      <c r="J78" s="2">
        <v>11790</v>
      </c>
    </row>
    <row r="79" spans="1:11" x14ac:dyDescent="0.25">
      <c r="A79" t="s">
        <v>153</v>
      </c>
      <c r="B79" t="s">
        <v>154</v>
      </c>
      <c r="C79" s="1">
        <v>42757</v>
      </c>
      <c r="D79" s="1">
        <v>43256</v>
      </c>
      <c r="E79" t="s">
        <v>155</v>
      </c>
      <c r="F79" s="34">
        <v>3</v>
      </c>
      <c r="G79" t="s">
        <v>27</v>
      </c>
      <c r="H79" t="s">
        <v>476</v>
      </c>
      <c r="I79" t="s">
        <v>29</v>
      </c>
      <c r="J79" s="2">
        <v>7099.67</v>
      </c>
    </row>
    <row r="80" spans="1:11" x14ac:dyDescent="0.25">
      <c r="A80" t="s">
        <v>591</v>
      </c>
      <c r="B80" t="s">
        <v>10</v>
      </c>
      <c r="C80" s="1">
        <v>42880</v>
      </c>
      <c r="D80" s="1">
        <v>43256</v>
      </c>
      <c r="E80" t="s">
        <v>592</v>
      </c>
      <c r="F80" s="34">
        <v>4</v>
      </c>
      <c r="G80" t="s">
        <v>27</v>
      </c>
      <c r="H80" t="s">
        <v>593</v>
      </c>
      <c r="I80" t="s">
        <v>29</v>
      </c>
      <c r="J80" s="2">
        <v>3465</v>
      </c>
    </row>
    <row r="81" spans="1:11" x14ac:dyDescent="0.25">
      <c r="A81" t="s">
        <v>591</v>
      </c>
      <c r="B81" t="s">
        <v>10</v>
      </c>
      <c r="C81" s="1">
        <v>42880</v>
      </c>
      <c r="D81" s="1">
        <v>43256</v>
      </c>
      <c r="E81" t="s">
        <v>592</v>
      </c>
      <c r="F81" s="34">
        <v>5</v>
      </c>
      <c r="G81" t="s">
        <v>27</v>
      </c>
      <c r="H81" t="s">
        <v>594</v>
      </c>
      <c r="I81" t="s">
        <v>29</v>
      </c>
      <c r="J81" s="2">
        <v>11072</v>
      </c>
    </row>
    <row r="82" spans="1:11" x14ac:dyDescent="0.25">
      <c r="A82" t="s">
        <v>225</v>
      </c>
      <c r="B82" t="s">
        <v>226</v>
      </c>
      <c r="C82" s="1">
        <v>42661</v>
      </c>
      <c r="D82" s="1">
        <v>43256</v>
      </c>
      <c r="E82" t="s">
        <v>227</v>
      </c>
      <c r="F82" s="34">
        <v>6</v>
      </c>
      <c r="G82" t="s">
        <v>27</v>
      </c>
      <c r="H82" t="s">
        <v>228</v>
      </c>
      <c r="I82" t="s">
        <v>29</v>
      </c>
      <c r="J82" s="2">
        <v>7193.28</v>
      </c>
    </row>
    <row r="83" spans="1:11" x14ac:dyDescent="0.25">
      <c r="A83" t="s">
        <v>225</v>
      </c>
      <c r="B83" t="s">
        <v>226</v>
      </c>
      <c r="C83" s="1">
        <v>42661</v>
      </c>
      <c r="D83" s="1">
        <v>43256</v>
      </c>
      <c r="E83" t="s">
        <v>227</v>
      </c>
      <c r="F83" s="34">
        <v>7</v>
      </c>
      <c r="G83" t="s">
        <v>27</v>
      </c>
      <c r="H83" t="s">
        <v>628</v>
      </c>
      <c r="I83" t="s">
        <v>29</v>
      </c>
      <c r="J83" s="2">
        <v>10997.6</v>
      </c>
    </row>
    <row r="84" spans="1:11" x14ac:dyDescent="0.25">
      <c r="A84" t="s">
        <v>632</v>
      </c>
      <c r="B84" t="s">
        <v>633</v>
      </c>
      <c r="C84" s="1">
        <v>43035</v>
      </c>
      <c r="D84" s="1">
        <v>43269</v>
      </c>
      <c r="E84" t="s">
        <v>634</v>
      </c>
      <c r="F84" s="34">
        <v>8</v>
      </c>
      <c r="G84" t="s">
        <v>27</v>
      </c>
      <c r="H84" t="s">
        <v>76</v>
      </c>
      <c r="I84" t="s">
        <v>29</v>
      </c>
      <c r="J84" s="2">
        <v>197014.24</v>
      </c>
    </row>
    <row r="85" spans="1:11" x14ac:dyDescent="0.25">
      <c r="A85" t="s">
        <v>635</v>
      </c>
      <c r="B85" t="s">
        <v>636</v>
      </c>
      <c r="C85" s="1">
        <v>43035</v>
      </c>
      <c r="D85" s="1">
        <v>43269</v>
      </c>
      <c r="E85" t="s">
        <v>637</v>
      </c>
      <c r="F85" s="34">
        <v>9</v>
      </c>
      <c r="G85" t="s">
        <v>27</v>
      </c>
      <c r="H85" t="s">
        <v>638</v>
      </c>
      <c r="I85" t="s">
        <v>29</v>
      </c>
      <c r="J85" s="2">
        <v>18076.099999999999</v>
      </c>
    </row>
    <row r="86" spans="1:11" x14ac:dyDescent="0.25">
      <c r="J86" s="8">
        <f>SUM(J77:J85)</f>
        <v>277036.49</v>
      </c>
      <c r="K86" t="s">
        <v>143</v>
      </c>
    </row>
    <row r="88" spans="1:11" x14ac:dyDescent="0.25">
      <c r="J88" s="3">
        <f>SUM(J86,J76,J70,J53,J46)</f>
        <v>961325.46</v>
      </c>
      <c r="K88" t="s">
        <v>391</v>
      </c>
    </row>
    <row r="90" spans="1:11" x14ac:dyDescent="0.25">
      <c r="I90" t="s">
        <v>14</v>
      </c>
      <c r="J90" s="2">
        <f>SUM(J3:J4,J7:J8,J14,J28,J30:J33,J39:J41,J54:J69,J71,J74:J75)</f>
        <v>456488.69</v>
      </c>
    </row>
    <row r="91" spans="1:11" x14ac:dyDescent="0.25">
      <c r="I91" t="s">
        <v>29</v>
      </c>
      <c r="J91" s="2">
        <f>SUM(J2,J5:J6,J9:J13,J15:J27,J29,J34:J38,J48:J52,J72:J73,J77:J85)</f>
        <v>503034.51</v>
      </c>
    </row>
    <row r="92" spans="1:11" x14ac:dyDescent="0.25">
      <c r="J92" s="2"/>
    </row>
    <row r="93" spans="1:11" x14ac:dyDescent="0.25">
      <c r="A93" t="s">
        <v>0</v>
      </c>
      <c r="B93" s="34" t="s">
        <v>1</v>
      </c>
      <c r="C93" t="s">
        <v>2</v>
      </c>
      <c r="D93" t="s">
        <v>3</v>
      </c>
      <c r="E93" t="s">
        <v>4</v>
      </c>
      <c r="F93" t="s">
        <v>5</v>
      </c>
      <c r="G93" t="s">
        <v>6</v>
      </c>
      <c r="H93" t="s">
        <v>7</v>
      </c>
      <c r="I93" t="s">
        <v>8</v>
      </c>
    </row>
  </sheetData>
  <sortState ref="A2:J76">
    <sortCondition ref="B2:B76"/>
  </sortState>
  <mergeCells count="2">
    <mergeCell ref="F60:F69"/>
    <mergeCell ref="F42:F45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="80" zoomScaleNormal="80" workbookViewId="0">
      <pane ySplit="1" topLeftCell="A29" activePane="bottomLeft" state="frozen"/>
      <selection activeCell="C1" sqref="C1"/>
      <selection pane="bottomLeft" activeCell="J62" sqref="J62"/>
    </sheetView>
  </sheetViews>
  <sheetFormatPr defaultRowHeight="15" x14ac:dyDescent="0.25"/>
  <cols>
    <col min="1" max="1" width="16" bestFit="1" customWidth="1"/>
    <col min="2" max="2" width="20.140625" bestFit="1" customWidth="1"/>
    <col min="3" max="3" width="13.42578125" bestFit="1" customWidth="1"/>
    <col min="4" max="4" width="16.140625" bestFit="1" customWidth="1"/>
    <col min="5" max="5" width="54" customWidth="1"/>
    <col min="6" max="6" width="17.5703125" style="35" customWidth="1"/>
    <col min="7" max="7" width="22.7109375" bestFit="1" customWidth="1"/>
    <col min="8" max="8" width="62.28515625" customWidth="1"/>
    <col min="9" max="9" width="16" bestFit="1" customWidth="1"/>
    <col min="10" max="10" width="20.28515625" bestFit="1" customWidth="1"/>
    <col min="11" max="11" width="14.5703125" customWidth="1"/>
    <col min="12" max="12" width="11.7109375" customWidth="1"/>
  </cols>
  <sheetData>
    <row r="1" spans="1:10" s="15" customFormat="1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4" t="s">
        <v>759</v>
      </c>
      <c r="G1" s="15" t="s">
        <v>5</v>
      </c>
      <c r="H1" s="15" t="s">
        <v>6</v>
      </c>
      <c r="I1" s="15" t="s">
        <v>7</v>
      </c>
      <c r="J1" s="15" t="s">
        <v>8</v>
      </c>
    </row>
    <row r="2" spans="1:10" x14ac:dyDescent="0.25">
      <c r="A2" t="s">
        <v>108</v>
      </c>
      <c r="B2" t="s">
        <v>109</v>
      </c>
      <c r="C2" s="1">
        <v>43175</v>
      </c>
      <c r="D2" s="1">
        <v>43304</v>
      </c>
      <c r="E2" t="s">
        <v>644</v>
      </c>
      <c r="F2" s="35">
        <v>1</v>
      </c>
      <c r="G2" t="s">
        <v>93</v>
      </c>
      <c r="H2" t="s">
        <v>645</v>
      </c>
      <c r="I2" t="s">
        <v>14</v>
      </c>
      <c r="J2" s="2">
        <v>4831</v>
      </c>
    </row>
    <row r="3" spans="1:10" x14ac:dyDescent="0.25">
      <c r="A3" t="s">
        <v>108</v>
      </c>
      <c r="B3" t="s">
        <v>109</v>
      </c>
      <c r="C3" s="1">
        <v>43182</v>
      </c>
      <c r="D3" s="1">
        <v>43290</v>
      </c>
      <c r="E3" t="s">
        <v>647</v>
      </c>
      <c r="F3" s="35">
        <v>2</v>
      </c>
      <c r="G3" t="s">
        <v>93</v>
      </c>
      <c r="H3" t="s">
        <v>648</v>
      </c>
      <c r="I3" t="s">
        <v>14</v>
      </c>
      <c r="J3" s="2">
        <v>872</v>
      </c>
    </row>
    <row r="4" spans="1:10" x14ac:dyDescent="0.25">
      <c r="A4" t="s">
        <v>639</v>
      </c>
      <c r="B4" t="s">
        <v>640</v>
      </c>
      <c r="C4" s="1">
        <v>43182</v>
      </c>
      <c r="D4" s="1">
        <v>43290</v>
      </c>
      <c r="E4" t="s">
        <v>647</v>
      </c>
      <c r="F4" s="35">
        <v>3</v>
      </c>
      <c r="G4" t="s">
        <v>93</v>
      </c>
      <c r="H4" t="s">
        <v>540</v>
      </c>
      <c r="I4" t="s">
        <v>14</v>
      </c>
      <c r="J4" s="2">
        <v>1346</v>
      </c>
    </row>
    <row r="5" spans="1:10" x14ac:dyDescent="0.25">
      <c r="A5" t="s">
        <v>643</v>
      </c>
      <c r="B5" t="s">
        <v>10</v>
      </c>
      <c r="C5" s="1">
        <v>43229</v>
      </c>
      <c r="D5" s="1">
        <v>43290</v>
      </c>
      <c r="E5" t="s">
        <v>654</v>
      </c>
      <c r="F5" s="35">
        <v>4</v>
      </c>
      <c r="G5" t="s">
        <v>93</v>
      </c>
      <c r="H5" t="s">
        <v>146</v>
      </c>
      <c r="I5" t="s">
        <v>29</v>
      </c>
      <c r="J5" s="2">
        <v>6546.35</v>
      </c>
    </row>
    <row r="6" spans="1:10" x14ac:dyDescent="0.25">
      <c r="A6" t="s">
        <v>646</v>
      </c>
      <c r="B6" t="s">
        <v>10</v>
      </c>
      <c r="C6" s="1">
        <v>43230</v>
      </c>
      <c r="D6" s="1">
        <v>43294</v>
      </c>
      <c r="E6" t="s">
        <v>669</v>
      </c>
      <c r="F6" s="35">
        <v>5</v>
      </c>
      <c r="G6" t="s">
        <v>93</v>
      </c>
      <c r="H6" t="s">
        <v>540</v>
      </c>
      <c r="I6" t="s">
        <v>29</v>
      </c>
      <c r="J6" s="2">
        <v>5220</v>
      </c>
    </row>
    <row r="7" spans="1:10" x14ac:dyDescent="0.25">
      <c r="A7" t="s">
        <v>646</v>
      </c>
      <c r="B7" t="s">
        <v>10</v>
      </c>
      <c r="C7" s="1">
        <v>43230</v>
      </c>
      <c r="D7" s="1">
        <v>43292</v>
      </c>
      <c r="E7" t="s">
        <v>671</v>
      </c>
      <c r="F7" s="35">
        <v>6</v>
      </c>
      <c r="G7" t="s">
        <v>93</v>
      </c>
      <c r="H7" t="s">
        <v>97</v>
      </c>
      <c r="I7" t="s">
        <v>29</v>
      </c>
      <c r="J7" s="2">
        <v>5435.5</v>
      </c>
    </row>
    <row r="8" spans="1:10" x14ac:dyDescent="0.25">
      <c r="A8" t="s">
        <v>649</v>
      </c>
      <c r="B8" t="s">
        <v>650</v>
      </c>
      <c r="C8" s="1">
        <v>43231</v>
      </c>
      <c r="D8" s="1">
        <v>43290</v>
      </c>
      <c r="E8" t="s">
        <v>678</v>
      </c>
      <c r="F8" s="35">
        <v>7</v>
      </c>
      <c r="G8" t="s">
        <v>93</v>
      </c>
      <c r="H8" t="s">
        <v>679</v>
      </c>
      <c r="I8" t="s">
        <v>29</v>
      </c>
      <c r="J8" s="2">
        <v>15975</v>
      </c>
    </row>
    <row r="9" spans="1:10" x14ac:dyDescent="0.25">
      <c r="A9" t="s">
        <v>653</v>
      </c>
      <c r="B9" t="s">
        <v>10</v>
      </c>
      <c r="C9" s="1">
        <v>43234</v>
      </c>
      <c r="D9" s="1">
        <v>43290</v>
      </c>
      <c r="E9" t="s">
        <v>688</v>
      </c>
      <c r="F9" s="35">
        <v>8</v>
      </c>
      <c r="G9" t="s">
        <v>93</v>
      </c>
      <c r="H9" t="s">
        <v>689</v>
      </c>
      <c r="I9" t="s">
        <v>29</v>
      </c>
      <c r="J9" s="2">
        <v>8328.6</v>
      </c>
    </row>
    <row r="10" spans="1:10" x14ac:dyDescent="0.25">
      <c r="A10" t="s">
        <v>655</v>
      </c>
      <c r="B10" t="s">
        <v>656</v>
      </c>
      <c r="C10" s="1">
        <v>43241</v>
      </c>
      <c r="D10" s="1">
        <v>43285</v>
      </c>
      <c r="E10" t="s">
        <v>691</v>
      </c>
      <c r="F10" s="35">
        <v>9</v>
      </c>
      <c r="G10" t="s">
        <v>93</v>
      </c>
      <c r="H10" t="s">
        <v>692</v>
      </c>
      <c r="I10" t="s">
        <v>29</v>
      </c>
      <c r="J10" s="2">
        <v>522</v>
      </c>
    </row>
    <row r="11" spans="1:10" x14ac:dyDescent="0.25">
      <c r="A11" t="s">
        <v>658</v>
      </c>
      <c r="B11" t="s">
        <v>659</v>
      </c>
      <c r="C11" s="1">
        <v>43249</v>
      </c>
      <c r="D11" s="1">
        <v>43294</v>
      </c>
      <c r="E11" t="s">
        <v>694</v>
      </c>
      <c r="F11" s="35">
        <v>10</v>
      </c>
      <c r="G11" t="s">
        <v>93</v>
      </c>
      <c r="H11" t="s">
        <v>695</v>
      </c>
      <c r="I11" t="s">
        <v>14</v>
      </c>
      <c r="J11" s="2">
        <v>660</v>
      </c>
    </row>
    <row r="12" spans="1:10" x14ac:dyDescent="0.25">
      <c r="A12" t="s">
        <v>662</v>
      </c>
      <c r="B12" t="s">
        <v>10</v>
      </c>
      <c r="C12" s="1">
        <v>43266</v>
      </c>
      <c r="D12" s="1">
        <v>43312</v>
      </c>
      <c r="E12" t="s">
        <v>697</v>
      </c>
      <c r="F12" s="35">
        <v>11</v>
      </c>
      <c r="G12" t="s">
        <v>93</v>
      </c>
      <c r="H12" t="s">
        <v>698</v>
      </c>
      <c r="I12" t="s">
        <v>29</v>
      </c>
      <c r="J12" s="2">
        <v>3200.4</v>
      </c>
    </row>
    <row r="13" spans="1:10" x14ac:dyDescent="0.25">
      <c r="A13" t="s">
        <v>665</v>
      </c>
      <c r="B13" t="s">
        <v>10</v>
      </c>
      <c r="C13" s="1">
        <v>43269</v>
      </c>
      <c r="D13" s="1">
        <v>43294</v>
      </c>
      <c r="E13" t="s">
        <v>700</v>
      </c>
      <c r="F13" s="35">
        <v>12</v>
      </c>
      <c r="G13" t="s">
        <v>93</v>
      </c>
      <c r="H13" t="s">
        <v>152</v>
      </c>
      <c r="I13" t="s">
        <v>29</v>
      </c>
      <c r="J13" s="2">
        <v>1503.75</v>
      </c>
    </row>
    <row r="14" spans="1:10" x14ac:dyDescent="0.25">
      <c r="A14" t="s">
        <v>668</v>
      </c>
      <c r="B14" t="s">
        <v>10</v>
      </c>
      <c r="C14" s="1">
        <v>43276</v>
      </c>
      <c r="D14" s="1">
        <v>43308</v>
      </c>
      <c r="E14" t="s">
        <v>702</v>
      </c>
      <c r="F14" s="35">
        <v>13</v>
      </c>
      <c r="G14" t="s">
        <v>93</v>
      </c>
      <c r="H14" t="s">
        <v>703</v>
      </c>
      <c r="I14" t="s">
        <v>14</v>
      </c>
      <c r="J14" s="2">
        <v>0</v>
      </c>
    </row>
    <row r="15" spans="1:10" x14ac:dyDescent="0.25">
      <c r="A15" t="s">
        <v>670</v>
      </c>
      <c r="B15" t="s">
        <v>10</v>
      </c>
      <c r="C15" s="1">
        <v>43284</v>
      </c>
      <c r="D15" s="1">
        <v>43312</v>
      </c>
      <c r="E15" t="s">
        <v>705</v>
      </c>
      <c r="F15" s="35">
        <v>14</v>
      </c>
      <c r="G15" t="s">
        <v>93</v>
      </c>
      <c r="H15" t="s">
        <v>706</v>
      </c>
      <c r="I15" t="s">
        <v>29</v>
      </c>
      <c r="J15" s="2">
        <v>5500</v>
      </c>
    </row>
    <row r="16" spans="1:10" x14ac:dyDescent="0.25">
      <c r="A16" t="s">
        <v>672</v>
      </c>
      <c r="B16" t="s">
        <v>673</v>
      </c>
      <c r="C16" s="1">
        <v>42949</v>
      </c>
      <c r="D16" s="1">
        <v>43283</v>
      </c>
      <c r="E16" t="s">
        <v>708</v>
      </c>
      <c r="F16" s="35">
        <v>15</v>
      </c>
      <c r="G16" t="s">
        <v>93</v>
      </c>
      <c r="H16" t="s">
        <v>709</v>
      </c>
      <c r="I16" t="s">
        <v>29</v>
      </c>
      <c r="J16" s="2">
        <v>2160</v>
      </c>
    </row>
    <row r="17" spans="1:12" x14ac:dyDescent="0.25">
      <c r="A17" t="s">
        <v>676</v>
      </c>
      <c r="B17" t="s">
        <v>677</v>
      </c>
      <c r="C17" s="1">
        <v>43019</v>
      </c>
      <c r="D17" s="1">
        <v>43287</v>
      </c>
      <c r="E17" t="s">
        <v>712</v>
      </c>
      <c r="F17" s="35">
        <v>16</v>
      </c>
      <c r="G17" t="s">
        <v>93</v>
      </c>
      <c r="H17" t="s">
        <v>506</v>
      </c>
      <c r="I17" t="s">
        <v>29</v>
      </c>
      <c r="J17" s="2">
        <v>2520</v>
      </c>
    </row>
    <row r="18" spans="1:12" x14ac:dyDescent="0.25">
      <c r="A18" t="s">
        <v>680</v>
      </c>
      <c r="B18" t="s">
        <v>681</v>
      </c>
      <c r="C18" s="1">
        <v>43031</v>
      </c>
      <c r="D18" s="1">
        <v>43283</v>
      </c>
      <c r="E18" t="s">
        <v>718</v>
      </c>
      <c r="F18" s="35">
        <v>17</v>
      </c>
      <c r="G18" t="s">
        <v>93</v>
      </c>
      <c r="H18" t="s">
        <v>719</v>
      </c>
      <c r="I18" t="s">
        <v>29</v>
      </c>
      <c r="J18" s="2">
        <v>540.03</v>
      </c>
    </row>
    <row r="19" spans="1:12" x14ac:dyDescent="0.25">
      <c r="A19" t="s">
        <v>683</v>
      </c>
      <c r="B19" t="s">
        <v>684</v>
      </c>
      <c r="C19" s="1">
        <v>43031</v>
      </c>
      <c r="D19" s="1">
        <v>43294</v>
      </c>
      <c r="E19" t="s">
        <v>718</v>
      </c>
      <c r="F19" s="35">
        <v>18</v>
      </c>
      <c r="G19" t="s">
        <v>93</v>
      </c>
      <c r="H19" t="s">
        <v>720</v>
      </c>
      <c r="I19" t="s">
        <v>29</v>
      </c>
      <c r="J19" s="2">
        <v>1980</v>
      </c>
    </row>
    <row r="20" spans="1:12" x14ac:dyDescent="0.25">
      <c r="A20" t="s">
        <v>445</v>
      </c>
      <c r="B20" t="s">
        <v>10</v>
      </c>
      <c r="C20" s="39">
        <v>42949</v>
      </c>
      <c r="D20" s="1">
        <v>43304</v>
      </c>
      <c r="E20" t="s">
        <v>446</v>
      </c>
      <c r="F20" s="35">
        <v>19</v>
      </c>
      <c r="G20" t="s">
        <v>93</v>
      </c>
      <c r="H20" t="s">
        <v>1364</v>
      </c>
      <c r="I20" t="s">
        <v>29</v>
      </c>
      <c r="J20" s="2">
        <v>800</v>
      </c>
    </row>
    <row r="21" spans="1:12" x14ac:dyDescent="0.25">
      <c r="C21" s="1"/>
      <c r="D21" s="1"/>
      <c r="J21" s="8">
        <f>SUM(J2:J20)</f>
        <v>67940.63</v>
      </c>
      <c r="K21" t="s">
        <v>143</v>
      </c>
      <c r="L21" s="2"/>
    </row>
    <row r="22" spans="1:12" x14ac:dyDescent="0.25">
      <c r="A22" t="s">
        <v>687</v>
      </c>
      <c r="B22" t="s">
        <v>677</v>
      </c>
      <c r="C22" s="1">
        <v>43175</v>
      </c>
      <c r="D22" s="1">
        <v>43287</v>
      </c>
      <c r="E22" t="s">
        <v>641</v>
      </c>
      <c r="F22" s="35">
        <v>1</v>
      </c>
      <c r="G22" t="s">
        <v>37</v>
      </c>
      <c r="H22" t="s">
        <v>642</v>
      </c>
      <c r="I22" t="s">
        <v>29</v>
      </c>
      <c r="J22" s="2">
        <v>4704</v>
      </c>
    </row>
    <row r="23" spans="1:12" x14ac:dyDescent="0.25">
      <c r="A23" t="s">
        <v>690</v>
      </c>
      <c r="B23" t="s">
        <v>10</v>
      </c>
      <c r="C23" s="1">
        <v>43227</v>
      </c>
      <c r="D23" s="1">
        <v>43299</v>
      </c>
      <c r="E23" t="s">
        <v>651</v>
      </c>
      <c r="F23" s="35">
        <v>2</v>
      </c>
      <c r="G23" t="s">
        <v>37</v>
      </c>
      <c r="H23" t="s">
        <v>652</v>
      </c>
      <c r="I23" t="s">
        <v>29</v>
      </c>
      <c r="J23" s="2">
        <v>833</v>
      </c>
    </row>
    <row r="24" spans="1:12" x14ac:dyDescent="0.25">
      <c r="A24" t="s">
        <v>693</v>
      </c>
      <c r="B24" t="s">
        <v>10</v>
      </c>
      <c r="C24" s="1">
        <v>43229</v>
      </c>
      <c r="D24" s="1">
        <v>43304</v>
      </c>
      <c r="E24" t="s">
        <v>657</v>
      </c>
      <c r="F24" s="35">
        <v>3</v>
      </c>
      <c r="G24" t="s">
        <v>37</v>
      </c>
      <c r="H24" t="s">
        <v>191</v>
      </c>
      <c r="I24" t="s">
        <v>29</v>
      </c>
      <c r="J24" s="2">
        <v>1062</v>
      </c>
    </row>
    <row r="25" spans="1:12" x14ac:dyDescent="0.25">
      <c r="A25" t="s">
        <v>696</v>
      </c>
      <c r="B25" t="s">
        <v>10</v>
      </c>
      <c r="C25" s="1">
        <v>43229</v>
      </c>
      <c r="D25" s="1">
        <v>43287</v>
      </c>
      <c r="E25" t="s">
        <v>660</v>
      </c>
      <c r="F25" s="35">
        <v>4</v>
      </c>
      <c r="G25" t="s">
        <v>37</v>
      </c>
      <c r="H25" t="s">
        <v>661</v>
      </c>
      <c r="I25" t="s">
        <v>29</v>
      </c>
      <c r="J25" s="2">
        <v>14700</v>
      </c>
    </row>
    <row r="26" spans="1:12" x14ac:dyDescent="0.25">
      <c r="A26" t="s">
        <v>699</v>
      </c>
      <c r="B26" t="s">
        <v>10</v>
      </c>
      <c r="C26" s="1">
        <v>43230</v>
      </c>
      <c r="D26" s="1">
        <v>43306</v>
      </c>
      <c r="E26" t="s">
        <v>666</v>
      </c>
      <c r="F26" s="35">
        <v>5</v>
      </c>
      <c r="G26" t="s">
        <v>37</v>
      </c>
      <c r="H26" t="s">
        <v>667</v>
      </c>
      <c r="I26" t="s">
        <v>29</v>
      </c>
      <c r="J26" s="2">
        <v>1594.24</v>
      </c>
    </row>
    <row r="27" spans="1:12" x14ac:dyDescent="0.25">
      <c r="A27" t="s">
        <v>701</v>
      </c>
      <c r="B27" t="s">
        <v>10</v>
      </c>
      <c r="C27" s="1">
        <v>43231</v>
      </c>
      <c r="D27" s="1">
        <v>43311</v>
      </c>
      <c r="E27" t="s">
        <v>674</v>
      </c>
      <c r="F27" s="35">
        <v>6</v>
      </c>
      <c r="G27" t="s">
        <v>37</v>
      </c>
      <c r="H27" t="s">
        <v>675</v>
      </c>
      <c r="I27" t="s">
        <v>29</v>
      </c>
      <c r="J27" s="2">
        <v>972.5</v>
      </c>
    </row>
    <row r="28" spans="1:12" x14ac:dyDescent="0.25">
      <c r="A28" t="s">
        <v>704</v>
      </c>
      <c r="B28" t="s">
        <v>10</v>
      </c>
      <c r="C28" s="1">
        <v>43231</v>
      </c>
      <c r="D28" s="1">
        <v>43304</v>
      </c>
      <c r="E28" t="s">
        <v>682</v>
      </c>
      <c r="F28" s="35">
        <v>7</v>
      </c>
      <c r="G28" t="s">
        <v>37</v>
      </c>
      <c r="H28" t="s">
        <v>191</v>
      </c>
      <c r="I28" t="s">
        <v>29</v>
      </c>
      <c r="J28" s="2">
        <v>2795</v>
      </c>
    </row>
    <row r="29" spans="1:12" x14ac:dyDescent="0.25">
      <c r="A29" t="s">
        <v>755</v>
      </c>
      <c r="B29" t="s">
        <v>10</v>
      </c>
      <c r="C29" s="1">
        <v>43231</v>
      </c>
      <c r="D29" s="1">
        <v>43311</v>
      </c>
      <c r="E29" t="s">
        <v>685</v>
      </c>
      <c r="F29" s="35">
        <v>8</v>
      </c>
      <c r="G29" t="s">
        <v>37</v>
      </c>
      <c r="H29" t="s">
        <v>686</v>
      </c>
      <c r="I29" t="s">
        <v>29</v>
      </c>
      <c r="J29" s="2">
        <v>10670</v>
      </c>
    </row>
    <row r="30" spans="1:12" x14ac:dyDescent="0.25">
      <c r="C30" s="1"/>
      <c r="D30" s="1"/>
      <c r="J30" s="8">
        <f>SUM(J22:J29)</f>
        <v>37330.740000000005</v>
      </c>
      <c r="K30" t="s">
        <v>143</v>
      </c>
    </row>
    <row r="31" spans="1:12" x14ac:dyDescent="0.25">
      <c r="A31" t="s">
        <v>755</v>
      </c>
      <c r="B31" t="s">
        <v>10</v>
      </c>
      <c r="C31" s="1">
        <v>43290</v>
      </c>
      <c r="D31" s="1">
        <v>43297</v>
      </c>
      <c r="E31" t="s">
        <v>756</v>
      </c>
      <c r="F31" s="47">
        <v>1</v>
      </c>
      <c r="G31" t="s">
        <v>12</v>
      </c>
      <c r="H31" t="s">
        <v>13</v>
      </c>
      <c r="I31" t="s">
        <v>14</v>
      </c>
      <c r="J31" s="2">
        <v>450</v>
      </c>
    </row>
    <row r="32" spans="1:12" x14ac:dyDescent="0.25">
      <c r="A32" t="s">
        <v>755</v>
      </c>
      <c r="B32" t="s">
        <v>10</v>
      </c>
      <c r="C32" s="1">
        <v>43290</v>
      </c>
      <c r="D32" s="1">
        <v>43297</v>
      </c>
      <c r="E32" t="s">
        <v>756</v>
      </c>
      <c r="F32" s="47"/>
      <c r="G32" t="s">
        <v>12</v>
      </c>
      <c r="H32" t="s">
        <v>15</v>
      </c>
      <c r="I32" t="s">
        <v>14</v>
      </c>
      <c r="J32" s="2">
        <v>2890.8</v>
      </c>
    </row>
    <row r="33" spans="1:11" x14ac:dyDescent="0.25">
      <c r="A33" t="s">
        <v>755</v>
      </c>
      <c r="B33" t="s">
        <v>10</v>
      </c>
      <c r="C33" s="1">
        <v>43290</v>
      </c>
      <c r="D33" s="1">
        <v>43297</v>
      </c>
      <c r="E33" t="s">
        <v>756</v>
      </c>
      <c r="F33" s="47"/>
      <c r="G33" t="s">
        <v>12</v>
      </c>
      <c r="H33" t="s">
        <v>114</v>
      </c>
      <c r="I33" t="s">
        <v>14</v>
      </c>
      <c r="J33" s="2">
        <v>1050</v>
      </c>
    </row>
    <row r="34" spans="1:11" x14ac:dyDescent="0.25">
      <c r="A34" t="s">
        <v>755</v>
      </c>
      <c r="B34" t="s">
        <v>10</v>
      </c>
      <c r="C34" s="1">
        <v>43290</v>
      </c>
      <c r="D34" s="1">
        <v>43297</v>
      </c>
      <c r="E34" t="s">
        <v>756</v>
      </c>
      <c r="F34" s="47"/>
      <c r="G34" t="s">
        <v>12</v>
      </c>
      <c r="H34" t="s">
        <v>17</v>
      </c>
      <c r="I34" t="s">
        <v>14</v>
      </c>
      <c r="J34" s="2">
        <v>747.5</v>
      </c>
    </row>
    <row r="35" spans="1:11" x14ac:dyDescent="0.25">
      <c r="A35" t="s">
        <v>755</v>
      </c>
      <c r="B35" t="s">
        <v>10</v>
      </c>
      <c r="C35" s="1">
        <v>43290</v>
      </c>
      <c r="D35" s="1">
        <v>43297</v>
      </c>
      <c r="E35" t="s">
        <v>756</v>
      </c>
      <c r="F35" s="47"/>
      <c r="G35" t="s">
        <v>12</v>
      </c>
      <c r="H35" t="s">
        <v>18</v>
      </c>
      <c r="I35" t="s">
        <v>14</v>
      </c>
      <c r="J35" s="2">
        <v>2265</v>
      </c>
    </row>
    <row r="36" spans="1:11" x14ac:dyDescent="0.25">
      <c r="A36" t="s">
        <v>755</v>
      </c>
      <c r="B36" t="s">
        <v>10</v>
      </c>
      <c r="C36" s="1">
        <v>43290</v>
      </c>
      <c r="D36" s="1">
        <v>43297</v>
      </c>
      <c r="E36" t="s">
        <v>756</v>
      </c>
      <c r="F36" s="47"/>
      <c r="G36" t="s">
        <v>12</v>
      </c>
      <c r="H36" t="s">
        <v>19</v>
      </c>
      <c r="I36" t="s">
        <v>14</v>
      </c>
      <c r="J36" s="2">
        <v>1500</v>
      </c>
    </row>
    <row r="37" spans="1:11" x14ac:dyDescent="0.25">
      <c r="A37" t="s">
        <v>755</v>
      </c>
      <c r="B37" t="s">
        <v>10</v>
      </c>
      <c r="C37" s="1">
        <v>43290</v>
      </c>
      <c r="D37" s="1">
        <v>43297</v>
      </c>
      <c r="E37" t="s">
        <v>756</v>
      </c>
      <c r="F37" s="47"/>
      <c r="G37" t="s">
        <v>12</v>
      </c>
      <c r="H37" t="s">
        <v>20</v>
      </c>
      <c r="I37" t="s">
        <v>14</v>
      </c>
      <c r="J37" s="2">
        <v>3916.7</v>
      </c>
    </row>
    <row r="38" spans="1:11" x14ac:dyDescent="0.25">
      <c r="A38" t="s">
        <v>755</v>
      </c>
      <c r="B38" t="s">
        <v>10</v>
      </c>
      <c r="C38" s="1">
        <v>43290</v>
      </c>
      <c r="D38" s="1">
        <v>43297</v>
      </c>
      <c r="E38" t="s">
        <v>756</v>
      </c>
      <c r="F38" s="47"/>
      <c r="G38" t="s">
        <v>12</v>
      </c>
      <c r="H38" t="s">
        <v>21</v>
      </c>
      <c r="I38" t="s">
        <v>14</v>
      </c>
      <c r="J38" s="2">
        <v>1180</v>
      </c>
    </row>
    <row r="39" spans="1:11" x14ac:dyDescent="0.25">
      <c r="A39" t="s">
        <v>707</v>
      </c>
      <c r="B39" t="s">
        <v>10</v>
      </c>
      <c r="C39" s="1">
        <v>43290</v>
      </c>
      <c r="D39" s="1">
        <v>43297</v>
      </c>
      <c r="E39" t="s">
        <v>756</v>
      </c>
      <c r="F39" s="47"/>
      <c r="G39" t="s">
        <v>12</v>
      </c>
      <c r="H39" t="s">
        <v>757</v>
      </c>
      <c r="I39" t="s">
        <v>14</v>
      </c>
      <c r="J39" s="2">
        <v>4447.5</v>
      </c>
    </row>
    <row r="40" spans="1:11" x14ac:dyDescent="0.25">
      <c r="A40" t="s">
        <v>1365</v>
      </c>
      <c r="B40" t="s">
        <v>10</v>
      </c>
      <c r="C40" s="39">
        <v>43188</v>
      </c>
      <c r="D40" s="1">
        <v>43294</v>
      </c>
      <c r="E40" t="s">
        <v>1366</v>
      </c>
      <c r="F40" s="35">
        <v>2</v>
      </c>
      <c r="G40" t="s">
        <v>12</v>
      </c>
      <c r="H40" t="s">
        <v>1367</v>
      </c>
      <c r="I40" t="s">
        <v>29</v>
      </c>
      <c r="J40" s="2">
        <v>499199.93</v>
      </c>
    </row>
    <row r="41" spans="1:11" x14ac:dyDescent="0.25">
      <c r="C41" s="1"/>
      <c r="D41" s="1"/>
      <c r="J41" s="8">
        <f>SUM(J31:J40)</f>
        <v>517647.43</v>
      </c>
      <c r="K41" t="s">
        <v>143</v>
      </c>
    </row>
    <row r="42" spans="1:11" x14ac:dyDescent="0.25">
      <c r="A42" t="s">
        <v>710</v>
      </c>
      <c r="B42" t="s">
        <v>711</v>
      </c>
      <c r="C42" s="1">
        <v>43230</v>
      </c>
      <c r="D42" s="1">
        <v>43304</v>
      </c>
      <c r="E42" t="s">
        <v>663</v>
      </c>
      <c r="F42" s="35">
        <v>1</v>
      </c>
      <c r="G42" t="s">
        <v>52</v>
      </c>
      <c r="H42" t="s">
        <v>664</v>
      </c>
      <c r="I42" t="s">
        <v>14</v>
      </c>
      <c r="J42" s="2">
        <v>10902</v>
      </c>
    </row>
    <row r="43" spans="1:11" x14ac:dyDescent="0.25">
      <c r="A43" t="s">
        <v>374</v>
      </c>
      <c r="B43" t="s">
        <v>10</v>
      </c>
      <c r="C43" s="1">
        <v>43024</v>
      </c>
      <c r="D43" s="1">
        <v>43297</v>
      </c>
      <c r="E43" t="s">
        <v>715</v>
      </c>
      <c r="F43" s="35">
        <v>2</v>
      </c>
      <c r="G43" t="s">
        <v>52</v>
      </c>
      <c r="H43" t="s">
        <v>191</v>
      </c>
      <c r="I43" t="s">
        <v>29</v>
      </c>
      <c r="J43" s="2">
        <v>2949</v>
      </c>
    </row>
    <row r="44" spans="1:11" x14ac:dyDescent="0.25">
      <c r="A44" t="s">
        <v>713</v>
      </c>
      <c r="B44" t="s">
        <v>714</v>
      </c>
      <c r="C44" s="1">
        <v>43024</v>
      </c>
      <c r="D44" s="1">
        <v>43297</v>
      </c>
      <c r="E44" t="s">
        <v>715</v>
      </c>
      <c r="F44" s="35">
        <v>3</v>
      </c>
      <c r="G44" t="s">
        <v>52</v>
      </c>
      <c r="H44" t="s">
        <v>716</v>
      </c>
      <c r="I44" t="s">
        <v>29</v>
      </c>
      <c r="J44" s="2">
        <v>4325.8999999999996</v>
      </c>
    </row>
    <row r="45" spans="1:11" x14ac:dyDescent="0.25">
      <c r="A45" t="s">
        <v>713</v>
      </c>
      <c r="B45" t="s">
        <v>714</v>
      </c>
      <c r="C45" s="1">
        <v>43062</v>
      </c>
      <c r="D45" s="1">
        <v>43290</v>
      </c>
      <c r="E45" t="s">
        <v>743</v>
      </c>
      <c r="F45" s="35">
        <v>4</v>
      </c>
      <c r="G45" t="s">
        <v>52</v>
      </c>
      <c r="H45" t="s">
        <v>744</v>
      </c>
      <c r="I45" t="s">
        <v>29</v>
      </c>
      <c r="J45" s="2">
        <v>23000</v>
      </c>
    </row>
    <row r="46" spans="1:11" x14ac:dyDescent="0.25">
      <c r="C46" s="1"/>
      <c r="D46" s="1"/>
      <c r="J46" s="8">
        <f>SUM(J42:J45)</f>
        <v>41176.9</v>
      </c>
    </row>
    <row r="47" spans="1:11" x14ac:dyDescent="0.25">
      <c r="A47" t="s">
        <v>717</v>
      </c>
      <c r="B47" t="s">
        <v>10</v>
      </c>
      <c r="C47" s="1">
        <v>42757</v>
      </c>
      <c r="D47" s="1">
        <v>43283</v>
      </c>
      <c r="E47" t="s">
        <v>110</v>
      </c>
      <c r="F47" s="35">
        <v>1</v>
      </c>
      <c r="G47" t="s">
        <v>27</v>
      </c>
      <c r="H47" t="s">
        <v>111</v>
      </c>
      <c r="I47" t="s">
        <v>29</v>
      </c>
      <c r="J47" s="2">
        <v>994.68</v>
      </c>
    </row>
    <row r="48" spans="1:11" x14ac:dyDescent="0.25">
      <c r="A48" t="s">
        <v>717</v>
      </c>
      <c r="B48" t="s">
        <v>10</v>
      </c>
      <c r="C48" s="1">
        <v>42757</v>
      </c>
      <c r="D48" s="1">
        <v>43304</v>
      </c>
      <c r="E48" t="s">
        <v>110</v>
      </c>
      <c r="F48" s="35">
        <v>2</v>
      </c>
      <c r="G48" t="s">
        <v>27</v>
      </c>
      <c r="H48" t="s">
        <v>111</v>
      </c>
      <c r="I48" t="s">
        <v>29</v>
      </c>
      <c r="J48" s="2">
        <v>14243.04</v>
      </c>
    </row>
    <row r="49" spans="1:10" x14ac:dyDescent="0.25">
      <c r="A49" t="s">
        <v>721</v>
      </c>
      <c r="B49" t="s">
        <v>722</v>
      </c>
      <c r="C49" s="1">
        <v>42672</v>
      </c>
      <c r="D49" s="1">
        <v>43287</v>
      </c>
      <c r="E49" t="s">
        <v>375</v>
      </c>
      <c r="F49" s="35">
        <v>3</v>
      </c>
      <c r="G49" t="s">
        <v>27</v>
      </c>
      <c r="H49" t="s">
        <v>461</v>
      </c>
      <c r="I49" t="s">
        <v>14</v>
      </c>
      <c r="J49" s="2">
        <v>8369.61</v>
      </c>
    </row>
    <row r="50" spans="1:10" x14ac:dyDescent="0.25">
      <c r="A50" t="s">
        <v>721</v>
      </c>
      <c r="B50" t="s">
        <v>722</v>
      </c>
      <c r="C50" s="1">
        <v>43035</v>
      </c>
      <c r="D50" s="1">
        <v>43307</v>
      </c>
      <c r="E50" t="s">
        <v>723</v>
      </c>
      <c r="F50" s="35">
        <v>4</v>
      </c>
      <c r="G50" t="s">
        <v>27</v>
      </c>
      <c r="H50" t="s">
        <v>724</v>
      </c>
      <c r="I50" t="s">
        <v>29</v>
      </c>
      <c r="J50" s="2">
        <v>66000</v>
      </c>
    </row>
    <row r="51" spans="1:10" x14ac:dyDescent="0.25">
      <c r="A51" t="s">
        <v>229</v>
      </c>
      <c r="B51" t="s">
        <v>230</v>
      </c>
      <c r="C51" s="1">
        <v>43035</v>
      </c>
      <c r="D51" s="1">
        <v>43308</v>
      </c>
      <c r="E51" t="s">
        <v>725</v>
      </c>
      <c r="F51" s="35">
        <v>5</v>
      </c>
      <c r="G51" t="s">
        <v>27</v>
      </c>
      <c r="H51" t="s">
        <v>119</v>
      </c>
      <c r="I51" t="s">
        <v>29</v>
      </c>
      <c r="J51" s="2">
        <v>66000</v>
      </c>
    </row>
    <row r="52" spans="1:10" x14ac:dyDescent="0.25">
      <c r="A52" t="s">
        <v>727</v>
      </c>
      <c r="B52" t="s">
        <v>728</v>
      </c>
      <c r="C52" s="1">
        <v>43040</v>
      </c>
      <c r="D52" s="1">
        <v>43287</v>
      </c>
      <c r="E52" t="s">
        <v>231</v>
      </c>
      <c r="F52" s="35">
        <v>6</v>
      </c>
      <c r="G52" t="s">
        <v>27</v>
      </c>
      <c r="H52" t="s">
        <v>726</v>
      </c>
      <c r="I52" t="s">
        <v>29</v>
      </c>
      <c r="J52" s="2">
        <v>20283.189999999999</v>
      </c>
    </row>
    <row r="53" spans="1:10" x14ac:dyDescent="0.25">
      <c r="A53" t="s">
        <v>730</v>
      </c>
      <c r="B53" t="s">
        <v>731</v>
      </c>
      <c r="C53" s="1">
        <v>43046</v>
      </c>
      <c r="D53" s="1">
        <v>43307</v>
      </c>
      <c r="E53" t="s">
        <v>729</v>
      </c>
      <c r="F53" s="35">
        <v>7</v>
      </c>
      <c r="G53" t="s">
        <v>27</v>
      </c>
      <c r="H53" t="s">
        <v>254</v>
      </c>
      <c r="I53" t="s">
        <v>29</v>
      </c>
      <c r="J53" s="2">
        <v>797.25</v>
      </c>
    </row>
    <row r="54" spans="1:10" x14ac:dyDescent="0.25">
      <c r="A54" t="s">
        <v>733</v>
      </c>
      <c r="B54" t="s">
        <v>734</v>
      </c>
      <c r="C54" s="1">
        <v>43052</v>
      </c>
      <c r="D54" s="1">
        <v>43285</v>
      </c>
      <c r="E54" t="s">
        <v>732</v>
      </c>
      <c r="F54" s="35">
        <v>8</v>
      </c>
      <c r="G54" t="s">
        <v>27</v>
      </c>
      <c r="H54" t="s">
        <v>209</v>
      </c>
      <c r="I54" t="s">
        <v>29</v>
      </c>
      <c r="J54" s="2">
        <v>132530</v>
      </c>
    </row>
    <row r="55" spans="1:10" x14ac:dyDescent="0.25">
      <c r="A55" t="s">
        <v>737</v>
      </c>
      <c r="B55" t="s">
        <v>738</v>
      </c>
      <c r="C55" s="1">
        <v>43053</v>
      </c>
      <c r="D55" s="1">
        <v>43312</v>
      </c>
      <c r="E55" t="s">
        <v>735</v>
      </c>
      <c r="F55" s="35">
        <v>9</v>
      </c>
      <c r="G55" t="s">
        <v>27</v>
      </c>
      <c r="H55" t="s">
        <v>736</v>
      </c>
      <c r="I55" t="s">
        <v>29</v>
      </c>
      <c r="J55" s="2">
        <v>6310.25</v>
      </c>
    </row>
    <row r="56" spans="1:10" x14ac:dyDescent="0.25">
      <c r="A56" t="s">
        <v>741</v>
      </c>
      <c r="B56" t="s">
        <v>742</v>
      </c>
      <c r="C56" s="1">
        <v>43053</v>
      </c>
      <c r="D56" s="1">
        <v>43285</v>
      </c>
      <c r="E56" t="s">
        <v>739</v>
      </c>
      <c r="F56" s="35">
        <v>10</v>
      </c>
      <c r="G56" t="s">
        <v>27</v>
      </c>
      <c r="H56" t="s">
        <v>740</v>
      </c>
      <c r="I56" t="s">
        <v>29</v>
      </c>
      <c r="J56" s="2">
        <v>25000</v>
      </c>
    </row>
    <row r="57" spans="1:10" x14ac:dyDescent="0.25">
      <c r="A57" t="s">
        <v>745</v>
      </c>
      <c r="B57" t="s">
        <v>746</v>
      </c>
      <c r="C57" s="1">
        <v>43060</v>
      </c>
      <c r="D57" s="1">
        <v>43285</v>
      </c>
      <c r="E57" t="s">
        <v>747</v>
      </c>
      <c r="F57" s="35">
        <v>11</v>
      </c>
      <c r="G57" t="s">
        <v>27</v>
      </c>
      <c r="H57" t="s">
        <v>209</v>
      </c>
      <c r="I57" t="s">
        <v>29</v>
      </c>
      <c r="J57" s="2">
        <v>21160</v>
      </c>
    </row>
    <row r="58" spans="1:10" x14ac:dyDescent="0.25">
      <c r="A58" t="s">
        <v>748</v>
      </c>
      <c r="B58" t="s">
        <v>749</v>
      </c>
      <c r="C58" s="1">
        <v>42706</v>
      </c>
      <c r="D58" s="1">
        <v>43304</v>
      </c>
      <c r="E58" t="s">
        <v>750</v>
      </c>
      <c r="F58" s="35">
        <v>12</v>
      </c>
      <c r="G58" t="s">
        <v>27</v>
      </c>
      <c r="H58" t="s">
        <v>751</v>
      </c>
      <c r="I58" t="s">
        <v>29</v>
      </c>
      <c r="J58" s="2">
        <v>100200</v>
      </c>
    </row>
    <row r="59" spans="1:10" x14ac:dyDescent="0.25">
      <c r="A59" t="s">
        <v>752</v>
      </c>
      <c r="B59" t="s">
        <v>753</v>
      </c>
      <c r="C59" s="1">
        <v>43075</v>
      </c>
      <c r="D59" s="1">
        <v>43285</v>
      </c>
      <c r="E59" t="s">
        <v>754</v>
      </c>
      <c r="F59" s="35">
        <v>13</v>
      </c>
      <c r="G59" t="s">
        <v>27</v>
      </c>
      <c r="H59" t="s">
        <v>506</v>
      </c>
      <c r="I59" t="s">
        <v>29</v>
      </c>
      <c r="J59" s="2">
        <v>511260</v>
      </c>
    </row>
    <row r="60" spans="1:10" x14ac:dyDescent="0.25">
      <c r="J60" s="8">
        <f>SUM(J47:J59)</f>
        <v>973148.02</v>
      </c>
    </row>
    <row r="62" spans="1:10" x14ac:dyDescent="0.25">
      <c r="J62" s="3">
        <f>SUM(J60,J46,J41,J30,J21)</f>
        <v>1637243.7200000002</v>
      </c>
    </row>
    <row r="64" spans="1:10" x14ac:dyDescent="0.25">
      <c r="I64" t="s">
        <v>14</v>
      </c>
      <c r="J64" s="2">
        <f>SUM(J2:J4,J11,J14,J31:J39,J42,J49)</f>
        <v>45428.11</v>
      </c>
    </row>
    <row r="65" spans="1:10" x14ac:dyDescent="0.25">
      <c r="I65" t="s">
        <v>29</v>
      </c>
      <c r="J65" s="2">
        <f>SUM(J5:J10,J12:J13,J15:J19,J22:J29,J43:J45,J47:J48,J50:J59)</f>
        <v>1091815.68</v>
      </c>
    </row>
    <row r="66" spans="1:10" x14ac:dyDescent="0.25">
      <c r="C66" s="35"/>
      <c r="F66"/>
    </row>
    <row r="67" spans="1:10" x14ac:dyDescent="0.25">
      <c r="A67" t="s">
        <v>0</v>
      </c>
      <c r="B67" t="s">
        <v>1</v>
      </c>
      <c r="C67" s="35" t="s">
        <v>2</v>
      </c>
      <c r="D67" t="s">
        <v>3</v>
      </c>
      <c r="E67" t="s">
        <v>4</v>
      </c>
      <c r="F67" t="s">
        <v>5</v>
      </c>
      <c r="G67" t="s">
        <v>6</v>
      </c>
      <c r="H67" t="s">
        <v>7</v>
      </c>
      <c r="I67" t="s">
        <v>8</v>
      </c>
    </row>
  </sheetData>
  <sortState ref="A2:J53">
    <sortCondition ref="A2:A53"/>
  </sortState>
  <mergeCells count="1">
    <mergeCell ref="F31:F39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zoomScale="80" zoomScaleNormal="80" workbookViewId="0">
      <pane ySplit="1" topLeftCell="A38" activePane="bottomLeft" state="frozen"/>
      <selection pane="bottomLeft" activeCell="G69" sqref="G69"/>
    </sheetView>
  </sheetViews>
  <sheetFormatPr defaultRowHeight="15" x14ac:dyDescent="0.25"/>
  <cols>
    <col min="1" max="1" width="16" bestFit="1" customWidth="1"/>
    <col min="2" max="2" width="20.140625" bestFit="1" customWidth="1"/>
    <col min="3" max="3" width="13.42578125" bestFit="1" customWidth="1"/>
    <col min="4" max="4" width="16.140625" bestFit="1" customWidth="1"/>
    <col min="5" max="5" width="34.140625" customWidth="1"/>
    <col min="6" max="6" width="13.28515625" style="35" customWidth="1"/>
    <col min="7" max="7" width="22.7109375" bestFit="1" customWidth="1"/>
    <col min="8" max="8" width="93.28515625" bestFit="1" customWidth="1"/>
    <col min="9" max="9" width="11.28515625" customWidth="1"/>
    <col min="10" max="10" width="20.28515625" bestFit="1" customWidth="1"/>
  </cols>
  <sheetData>
    <row r="1" spans="1:10" s="4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759</v>
      </c>
      <c r="G1" s="4" t="s">
        <v>5</v>
      </c>
      <c r="H1" s="4" t="s">
        <v>6</v>
      </c>
      <c r="I1" s="4" t="s">
        <v>7</v>
      </c>
      <c r="J1" s="4" t="s">
        <v>8</v>
      </c>
    </row>
    <row r="2" spans="1:10" x14ac:dyDescent="0.25">
      <c r="A2" t="s">
        <v>773</v>
      </c>
      <c r="B2" t="s">
        <v>10</v>
      </c>
      <c r="C2" s="1">
        <v>43111</v>
      </c>
      <c r="D2" s="1">
        <v>43326</v>
      </c>
      <c r="E2" t="s">
        <v>774</v>
      </c>
      <c r="F2" s="35">
        <v>1</v>
      </c>
      <c r="G2" t="s">
        <v>93</v>
      </c>
      <c r="H2" t="s">
        <v>502</v>
      </c>
      <c r="I2" t="s">
        <v>29</v>
      </c>
      <c r="J2" s="2">
        <v>456.67</v>
      </c>
    </row>
    <row r="3" spans="1:10" x14ac:dyDescent="0.25">
      <c r="A3" t="s">
        <v>778</v>
      </c>
      <c r="B3" t="s">
        <v>10</v>
      </c>
      <c r="C3" s="1">
        <v>43140</v>
      </c>
      <c r="D3" s="1">
        <v>43333</v>
      </c>
      <c r="E3" t="s">
        <v>779</v>
      </c>
      <c r="F3" s="35">
        <v>2</v>
      </c>
      <c r="G3" t="s">
        <v>93</v>
      </c>
      <c r="H3" t="s">
        <v>780</v>
      </c>
      <c r="I3" t="s">
        <v>29</v>
      </c>
      <c r="J3" s="2">
        <v>8924.8700000000008</v>
      </c>
    </row>
    <row r="4" spans="1:10" x14ac:dyDescent="0.25">
      <c r="A4" t="s">
        <v>784</v>
      </c>
      <c r="B4" t="s">
        <v>785</v>
      </c>
      <c r="C4" s="1">
        <v>43180</v>
      </c>
      <c r="D4" s="1">
        <v>43333</v>
      </c>
      <c r="E4" t="s">
        <v>786</v>
      </c>
      <c r="F4" s="35">
        <v>3</v>
      </c>
      <c r="G4" t="s">
        <v>93</v>
      </c>
      <c r="H4" t="s">
        <v>787</v>
      </c>
      <c r="I4" t="s">
        <v>14</v>
      </c>
      <c r="J4" s="2">
        <v>1739</v>
      </c>
    </row>
    <row r="5" spans="1:10" x14ac:dyDescent="0.25">
      <c r="A5" t="s">
        <v>802</v>
      </c>
      <c r="B5" t="s">
        <v>10</v>
      </c>
      <c r="C5" s="1">
        <v>43229</v>
      </c>
      <c r="D5" s="1">
        <v>43336</v>
      </c>
      <c r="E5" t="s">
        <v>803</v>
      </c>
      <c r="F5" s="35">
        <v>4</v>
      </c>
      <c r="G5" t="s">
        <v>93</v>
      </c>
      <c r="H5" t="s">
        <v>804</v>
      </c>
      <c r="I5" t="s">
        <v>29</v>
      </c>
      <c r="J5" s="2">
        <v>1362.06</v>
      </c>
    </row>
    <row r="6" spans="1:10" x14ac:dyDescent="0.25">
      <c r="A6" t="s">
        <v>805</v>
      </c>
      <c r="B6" t="s">
        <v>806</v>
      </c>
      <c r="C6" s="1">
        <v>43229</v>
      </c>
      <c r="D6" s="1">
        <v>43315</v>
      </c>
      <c r="E6" t="s">
        <v>807</v>
      </c>
      <c r="F6" s="35">
        <v>5</v>
      </c>
      <c r="G6" t="s">
        <v>93</v>
      </c>
      <c r="H6" t="s">
        <v>808</v>
      </c>
      <c r="I6" t="s">
        <v>29</v>
      </c>
      <c r="J6" s="2">
        <v>16128</v>
      </c>
    </row>
    <row r="7" spans="1:10" x14ac:dyDescent="0.25">
      <c r="A7" t="s">
        <v>809</v>
      </c>
      <c r="B7" t="s">
        <v>10</v>
      </c>
      <c r="C7" s="1">
        <v>43229</v>
      </c>
      <c r="D7" s="1">
        <v>43343</v>
      </c>
      <c r="E7" t="s">
        <v>810</v>
      </c>
      <c r="F7" s="35">
        <v>6</v>
      </c>
      <c r="G7" t="s">
        <v>93</v>
      </c>
      <c r="H7" t="s">
        <v>795</v>
      </c>
      <c r="I7" t="s">
        <v>29</v>
      </c>
      <c r="J7" s="2">
        <v>3181.08</v>
      </c>
    </row>
    <row r="8" spans="1:10" x14ac:dyDescent="0.25">
      <c r="A8" t="s">
        <v>811</v>
      </c>
      <c r="B8" t="s">
        <v>10</v>
      </c>
      <c r="C8" s="1">
        <v>43229</v>
      </c>
      <c r="D8" s="1">
        <v>43342</v>
      </c>
      <c r="E8" t="s">
        <v>812</v>
      </c>
      <c r="F8" s="35">
        <v>7</v>
      </c>
      <c r="G8" t="s">
        <v>93</v>
      </c>
      <c r="H8" t="s">
        <v>813</v>
      </c>
      <c r="I8" t="s">
        <v>29</v>
      </c>
      <c r="J8" s="2">
        <v>3700</v>
      </c>
    </row>
    <row r="9" spans="1:10" x14ac:dyDescent="0.25">
      <c r="A9" t="s">
        <v>814</v>
      </c>
      <c r="B9" t="s">
        <v>10</v>
      </c>
      <c r="C9" s="1">
        <v>43231</v>
      </c>
      <c r="D9" s="1">
        <v>43339</v>
      </c>
      <c r="E9" t="s">
        <v>815</v>
      </c>
      <c r="F9" s="35">
        <v>8</v>
      </c>
      <c r="G9" t="s">
        <v>93</v>
      </c>
      <c r="H9" t="s">
        <v>254</v>
      </c>
      <c r="I9" t="s">
        <v>29</v>
      </c>
      <c r="J9" s="2">
        <v>586.5</v>
      </c>
    </row>
    <row r="10" spans="1:10" x14ac:dyDescent="0.25">
      <c r="A10" t="s">
        <v>816</v>
      </c>
      <c r="B10" t="s">
        <v>10</v>
      </c>
      <c r="C10" s="1">
        <v>43243</v>
      </c>
      <c r="D10" s="1">
        <v>43326</v>
      </c>
      <c r="E10" t="s">
        <v>817</v>
      </c>
      <c r="F10" s="35">
        <v>9</v>
      </c>
      <c r="G10" t="s">
        <v>93</v>
      </c>
      <c r="H10" t="s">
        <v>818</v>
      </c>
      <c r="I10" t="s">
        <v>29</v>
      </c>
      <c r="J10" s="2">
        <v>2252</v>
      </c>
    </row>
    <row r="11" spans="1:10" x14ac:dyDescent="0.25">
      <c r="A11" t="s">
        <v>822</v>
      </c>
      <c r="B11" t="s">
        <v>10</v>
      </c>
      <c r="C11" s="1">
        <v>43263</v>
      </c>
      <c r="D11" s="1">
        <v>43315</v>
      </c>
      <c r="E11" t="s">
        <v>823</v>
      </c>
      <c r="F11" s="35">
        <v>10</v>
      </c>
      <c r="G11" t="s">
        <v>93</v>
      </c>
      <c r="H11" t="s">
        <v>824</v>
      </c>
      <c r="I11" t="s">
        <v>14</v>
      </c>
      <c r="J11" s="2">
        <v>8080</v>
      </c>
    </row>
    <row r="12" spans="1:10" x14ac:dyDescent="0.25">
      <c r="A12" t="s">
        <v>834</v>
      </c>
      <c r="B12" t="s">
        <v>10</v>
      </c>
      <c r="C12" s="1">
        <v>43271</v>
      </c>
      <c r="D12" s="1">
        <v>43339</v>
      </c>
      <c r="E12" t="s">
        <v>835</v>
      </c>
      <c r="F12" s="35">
        <v>11</v>
      </c>
      <c r="G12" t="s">
        <v>93</v>
      </c>
      <c r="H12" t="s">
        <v>836</v>
      </c>
      <c r="I12" t="s">
        <v>14</v>
      </c>
      <c r="J12" s="2">
        <v>2191.63</v>
      </c>
    </row>
    <row r="13" spans="1:10" x14ac:dyDescent="0.25">
      <c r="A13" t="s">
        <v>837</v>
      </c>
      <c r="B13" t="s">
        <v>10</v>
      </c>
      <c r="C13" s="1">
        <v>43284</v>
      </c>
      <c r="D13" s="1">
        <v>43315</v>
      </c>
      <c r="E13" t="s">
        <v>838</v>
      </c>
      <c r="F13" s="35">
        <v>12</v>
      </c>
      <c r="G13" t="s">
        <v>93</v>
      </c>
      <c r="H13" t="s">
        <v>839</v>
      </c>
      <c r="I13" t="s">
        <v>29</v>
      </c>
      <c r="J13" s="2">
        <v>2945.86</v>
      </c>
    </row>
    <row r="14" spans="1:10" x14ac:dyDescent="0.25">
      <c r="A14" t="s">
        <v>840</v>
      </c>
      <c r="B14" t="s">
        <v>10</v>
      </c>
      <c r="C14" s="1">
        <v>43294</v>
      </c>
      <c r="D14" s="1">
        <v>43336</v>
      </c>
      <c r="E14" t="s">
        <v>841</v>
      </c>
      <c r="F14" s="35">
        <v>13</v>
      </c>
      <c r="G14" t="s">
        <v>93</v>
      </c>
      <c r="H14" t="s">
        <v>842</v>
      </c>
      <c r="J14" s="2">
        <v>1505</v>
      </c>
    </row>
    <row r="15" spans="1:10" x14ac:dyDescent="0.25">
      <c r="A15" t="s">
        <v>843</v>
      </c>
      <c r="B15" t="s">
        <v>10</v>
      </c>
      <c r="C15" s="1">
        <v>43294</v>
      </c>
      <c r="D15" s="1">
        <v>43336</v>
      </c>
      <c r="E15" t="s">
        <v>844</v>
      </c>
      <c r="F15" s="35">
        <v>14</v>
      </c>
      <c r="G15" t="s">
        <v>93</v>
      </c>
      <c r="H15" t="s">
        <v>845</v>
      </c>
      <c r="I15" t="s">
        <v>14</v>
      </c>
      <c r="J15" s="2">
        <v>1505</v>
      </c>
    </row>
    <row r="16" spans="1:10" x14ac:dyDescent="0.25">
      <c r="A16" t="s">
        <v>849</v>
      </c>
      <c r="B16" t="s">
        <v>10</v>
      </c>
      <c r="C16" s="1">
        <v>43299</v>
      </c>
      <c r="D16" s="1">
        <v>43336</v>
      </c>
      <c r="E16" t="s">
        <v>850</v>
      </c>
      <c r="F16" s="35">
        <v>15</v>
      </c>
      <c r="G16" t="s">
        <v>93</v>
      </c>
      <c r="H16" t="s">
        <v>851</v>
      </c>
      <c r="I16" t="s">
        <v>29</v>
      </c>
      <c r="J16" s="2">
        <v>1405.8</v>
      </c>
    </row>
    <row r="17" spans="1:11" x14ac:dyDescent="0.25">
      <c r="A17" t="s">
        <v>852</v>
      </c>
      <c r="B17" t="s">
        <v>10</v>
      </c>
      <c r="C17" s="1">
        <v>43299</v>
      </c>
      <c r="D17" s="1">
        <v>43334</v>
      </c>
      <c r="E17" t="s">
        <v>853</v>
      </c>
      <c r="F17" s="35">
        <v>16</v>
      </c>
      <c r="G17" t="s">
        <v>93</v>
      </c>
      <c r="H17" t="s">
        <v>502</v>
      </c>
      <c r="I17" t="s">
        <v>29</v>
      </c>
      <c r="J17" s="2">
        <v>1595.7</v>
      </c>
    </row>
    <row r="18" spans="1:11" x14ac:dyDescent="0.25">
      <c r="A18" t="s">
        <v>854</v>
      </c>
      <c r="B18" t="s">
        <v>10</v>
      </c>
      <c r="C18" s="1">
        <v>43299</v>
      </c>
      <c r="D18" s="1">
        <v>43335</v>
      </c>
      <c r="E18" t="s">
        <v>855</v>
      </c>
      <c r="F18" s="35">
        <v>17</v>
      </c>
      <c r="G18" t="s">
        <v>93</v>
      </c>
      <c r="H18" t="s">
        <v>856</v>
      </c>
      <c r="I18" t="s">
        <v>29</v>
      </c>
      <c r="J18" s="2">
        <v>1978.88</v>
      </c>
    </row>
    <row r="19" spans="1:11" x14ac:dyDescent="0.25">
      <c r="A19" t="s">
        <v>857</v>
      </c>
      <c r="B19" t="s">
        <v>10</v>
      </c>
      <c r="C19" s="1">
        <v>43299</v>
      </c>
      <c r="D19" s="1">
        <v>43336</v>
      </c>
      <c r="E19" t="s">
        <v>858</v>
      </c>
      <c r="F19" s="35">
        <v>18</v>
      </c>
      <c r="G19" t="s">
        <v>93</v>
      </c>
      <c r="H19" t="s">
        <v>859</v>
      </c>
      <c r="I19" t="s">
        <v>29</v>
      </c>
      <c r="J19" s="2">
        <v>1242.75</v>
      </c>
    </row>
    <row r="20" spans="1:11" x14ac:dyDescent="0.25">
      <c r="A20" t="s">
        <v>860</v>
      </c>
      <c r="B20" t="s">
        <v>10</v>
      </c>
      <c r="C20" s="1">
        <v>43299</v>
      </c>
      <c r="D20" s="1">
        <v>43340</v>
      </c>
      <c r="E20" t="s">
        <v>861</v>
      </c>
      <c r="F20" s="35">
        <v>19</v>
      </c>
      <c r="G20" t="s">
        <v>93</v>
      </c>
      <c r="H20" t="s">
        <v>851</v>
      </c>
      <c r="I20" t="s">
        <v>29</v>
      </c>
      <c r="J20" s="2">
        <v>2378</v>
      </c>
    </row>
    <row r="21" spans="1:11" x14ac:dyDescent="0.25">
      <c r="A21" t="s">
        <v>862</v>
      </c>
      <c r="B21" t="s">
        <v>10</v>
      </c>
      <c r="C21" s="1">
        <v>43299</v>
      </c>
      <c r="D21" s="1">
        <v>43335</v>
      </c>
      <c r="E21" t="s">
        <v>863</v>
      </c>
      <c r="F21" s="35">
        <v>20</v>
      </c>
      <c r="G21" t="s">
        <v>93</v>
      </c>
      <c r="H21" t="s">
        <v>864</v>
      </c>
      <c r="I21" t="s">
        <v>29</v>
      </c>
      <c r="J21" s="2">
        <v>1157.01</v>
      </c>
    </row>
    <row r="22" spans="1:11" x14ac:dyDescent="0.25">
      <c r="A22" t="s">
        <v>870</v>
      </c>
      <c r="B22" t="s">
        <v>10</v>
      </c>
      <c r="C22" s="1">
        <v>43325</v>
      </c>
      <c r="D22" s="1">
        <v>43332</v>
      </c>
      <c r="E22" t="s">
        <v>871</v>
      </c>
      <c r="F22" s="35">
        <v>21</v>
      </c>
      <c r="G22" t="s">
        <v>93</v>
      </c>
      <c r="H22" t="s">
        <v>872</v>
      </c>
      <c r="I22" t="s">
        <v>14</v>
      </c>
      <c r="J22" s="2">
        <v>1906.26</v>
      </c>
    </row>
    <row r="23" spans="1:11" x14ac:dyDescent="0.25">
      <c r="A23" t="s">
        <v>900</v>
      </c>
      <c r="B23" t="s">
        <v>10</v>
      </c>
      <c r="C23" s="40">
        <v>43196</v>
      </c>
      <c r="D23" s="1">
        <v>43341</v>
      </c>
      <c r="E23" t="s">
        <v>901</v>
      </c>
      <c r="F23" s="35">
        <v>22</v>
      </c>
      <c r="G23" t="s">
        <v>93</v>
      </c>
      <c r="H23" t="s">
        <v>902</v>
      </c>
      <c r="I23" t="s">
        <v>14</v>
      </c>
      <c r="J23" s="2">
        <v>1280.82</v>
      </c>
    </row>
    <row r="24" spans="1:11" x14ac:dyDescent="0.25">
      <c r="A24" t="s">
        <v>873</v>
      </c>
      <c r="B24" t="s">
        <v>10</v>
      </c>
      <c r="C24" s="1">
        <v>43340</v>
      </c>
      <c r="D24" s="1">
        <v>43342</v>
      </c>
      <c r="E24" t="s">
        <v>874</v>
      </c>
      <c r="F24" s="35">
        <v>23</v>
      </c>
      <c r="G24" t="s">
        <v>93</v>
      </c>
      <c r="H24" t="s">
        <v>875</v>
      </c>
      <c r="I24" t="s">
        <v>14</v>
      </c>
      <c r="J24" s="2">
        <v>200</v>
      </c>
    </row>
    <row r="25" spans="1:11" x14ac:dyDescent="0.25">
      <c r="C25" s="1"/>
      <c r="D25" s="1"/>
      <c r="J25" s="38">
        <f>SUM(J2:J24)</f>
        <v>67702.89</v>
      </c>
      <c r="K25" t="s">
        <v>143</v>
      </c>
    </row>
    <row r="26" spans="1:11" x14ac:dyDescent="0.25">
      <c r="C26" s="1"/>
      <c r="D26" s="1"/>
      <c r="J26" s="2"/>
    </row>
    <row r="27" spans="1:11" x14ac:dyDescent="0.25">
      <c r="A27" t="s">
        <v>775</v>
      </c>
      <c r="B27" t="s">
        <v>776</v>
      </c>
      <c r="C27" s="1">
        <v>43131</v>
      </c>
      <c r="D27" s="1">
        <v>43334</v>
      </c>
      <c r="E27" t="s">
        <v>777</v>
      </c>
      <c r="F27" s="35">
        <v>1</v>
      </c>
      <c r="G27" t="s">
        <v>37</v>
      </c>
      <c r="H27" t="s">
        <v>603</v>
      </c>
      <c r="I27" t="s">
        <v>14</v>
      </c>
      <c r="J27" s="2">
        <v>591.79999999999995</v>
      </c>
    </row>
    <row r="28" spans="1:11" x14ac:dyDescent="0.25">
      <c r="A28" t="s">
        <v>788</v>
      </c>
      <c r="B28" t="s">
        <v>789</v>
      </c>
      <c r="C28" s="1">
        <v>43194</v>
      </c>
      <c r="D28" s="1">
        <v>43340</v>
      </c>
      <c r="E28" t="s">
        <v>790</v>
      </c>
      <c r="F28" s="35">
        <v>2</v>
      </c>
      <c r="G28" t="s">
        <v>37</v>
      </c>
      <c r="H28" t="s">
        <v>791</v>
      </c>
      <c r="I28" t="s">
        <v>14</v>
      </c>
      <c r="J28" s="2">
        <v>16000</v>
      </c>
    </row>
    <row r="29" spans="1:11" x14ac:dyDescent="0.25">
      <c r="A29" t="s">
        <v>792</v>
      </c>
      <c r="B29" t="s">
        <v>793</v>
      </c>
      <c r="C29" s="1">
        <v>42842</v>
      </c>
      <c r="D29" s="1">
        <v>43336</v>
      </c>
      <c r="E29" t="s">
        <v>794</v>
      </c>
      <c r="F29" s="35">
        <v>3</v>
      </c>
      <c r="G29" t="s">
        <v>37</v>
      </c>
      <c r="H29" t="s">
        <v>795</v>
      </c>
      <c r="I29" t="s">
        <v>29</v>
      </c>
      <c r="J29" s="2">
        <v>1300</v>
      </c>
    </row>
    <row r="30" spans="1:11" x14ac:dyDescent="0.25">
      <c r="A30" t="s">
        <v>796</v>
      </c>
      <c r="B30" t="s">
        <v>797</v>
      </c>
      <c r="C30" s="1">
        <v>42842</v>
      </c>
      <c r="D30" s="1">
        <v>43334</v>
      </c>
      <c r="E30" t="s">
        <v>798</v>
      </c>
      <c r="F30" s="35">
        <v>4</v>
      </c>
      <c r="G30" t="s">
        <v>37</v>
      </c>
      <c r="H30" t="s">
        <v>799</v>
      </c>
      <c r="I30" t="s">
        <v>29</v>
      </c>
      <c r="J30" s="2">
        <v>387</v>
      </c>
    </row>
    <row r="31" spans="1:11" x14ac:dyDescent="0.25">
      <c r="A31" t="s">
        <v>828</v>
      </c>
      <c r="B31" t="s">
        <v>10</v>
      </c>
      <c r="C31" s="1">
        <v>43266</v>
      </c>
      <c r="D31" s="1">
        <v>43325</v>
      </c>
      <c r="E31" t="s">
        <v>829</v>
      </c>
      <c r="F31" s="35">
        <v>5</v>
      </c>
      <c r="G31" t="s">
        <v>37</v>
      </c>
      <c r="H31" t="s">
        <v>830</v>
      </c>
      <c r="I31" t="s">
        <v>29</v>
      </c>
      <c r="J31" s="2">
        <v>2187.12</v>
      </c>
    </row>
    <row r="32" spans="1:11" x14ac:dyDescent="0.25">
      <c r="A32" t="s">
        <v>846</v>
      </c>
      <c r="B32" t="s">
        <v>10</v>
      </c>
      <c r="C32" s="1">
        <v>43297</v>
      </c>
      <c r="D32" s="1">
        <v>43318</v>
      </c>
      <c r="E32" t="s">
        <v>847</v>
      </c>
      <c r="F32" s="35">
        <v>6</v>
      </c>
      <c r="G32" t="s">
        <v>37</v>
      </c>
      <c r="H32" t="s">
        <v>848</v>
      </c>
      <c r="I32" t="s">
        <v>29</v>
      </c>
      <c r="J32" s="2">
        <v>12172.47</v>
      </c>
    </row>
    <row r="33" spans="1:11" x14ac:dyDescent="0.25">
      <c r="A33" t="s">
        <v>887</v>
      </c>
      <c r="B33" t="s">
        <v>888</v>
      </c>
      <c r="C33" s="1">
        <v>42978</v>
      </c>
      <c r="D33" s="1">
        <v>43318</v>
      </c>
      <c r="E33" t="s">
        <v>889</v>
      </c>
      <c r="F33" s="35">
        <v>7</v>
      </c>
      <c r="G33" t="s">
        <v>37</v>
      </c>
      <c r="H33" t="s">
        <v>454</v>
      </c>
      <c r="I33" t="s">
        <v>29</v>
      </c>
      <c r="J33" s="2">
        <v>1750</v>
      </c>
    </row>
    <row r="34" spans="1:11" x14ac:dyDescent="0.25">
      <c r="A34" t="s">
        <v>895</v>
      </c>
      <c r="B34" t="s">
        <v>896</v>
      </c>
      <c r="C34" s="1">
        <v>43046</v>
      </c>
      <c r="D34" s="1">
        <v>43334</v>
      </c>
      <c r="E34" t="s">
        <v>897</v>
      </c>
      <c r="F34" s="35">
        <v>8</v>
      </c>
      <c r="G34" t="s">
        <v>37</v>
      </c>
      <c r="H34" t="s">
        <v>898</v>
      </c>
      <c r="I34" t="s">
        <v>14</v>
      </c>
      <c r="J34" s="2">
        <v>2500</v>
      </c>
    </row>
    <row r="35" spans="1:11" x14ac:dyDescent="0.25">
      <c r="C35" s="1"/>
      <c r="D35" s="1"/>
      <c r="J35" s="38">
        <f>SUM(J27:J34)</f>
        <v>36888.39</v>
      </c>
      <c r="K35" t="s">
        <v>143</v>
      </c>
    </row>
    <row r="36" spans="1:11" x14ac:dyDescent="0.25">
      <c r="C36" s="1"/>
      <c r="D36" s="1"/>
      <c r="J36" s="2"/>
    </row>
    <row r="37" spans="1:11" x14ac:dyDescent="0.25">
      <c r="A37" t="s">
        <v>781</v>
      </c>
      <c r="B37" t="s">
        <v>10</v>
      </c>
      <c r="C37" s="1">
        <v>43175</v>
      </c>
      <c r="D37" s="1">
        <v>43313</v>
      </c>
      <c r="E37" t="s">
        <v>782</v>
      </c>
      <c r="F37" s="35">
        <v>1</v>
      </c>
      <c r="G37" t="s">
        <v>12</v>
      </c>
      <c r="H37" t="s">
        <v>783</v>
      </c>
      <c r="I37" t="s">
        <v>14</v>
      </c>
      <c r="J37" s="2">
        <v>164</v>
      </c>
    </row>
    <row r="38" spans="1:11" x14ac:dyDescent="0.25">
      <c r="A38" t="s">
        <v>819</v>
      </c>
      <c r="B38" t="s">
        <v>10</v>
      </c>
      <c r="C38" s="1">
        <v>43245</v>
      </c>
      <c r="D38" s="1">
        <v>43326</v>
      </c>
      <c r="E38" t="s">
        <v>820</v>
      </c>
      <c r="F38" s="35">
        <v>2</v>
      </c>
      <c r="G38" t="s">
        <v>12</v>
      </c>
      <c r="H38" t="s">
        <v>821</v>
      </c>
      <c r="I38" t="s">
        <v>14</v>
      </c>
      <c r="J38" s="2">
        <v>1489.3</v>
      </c>
    </row>
    <row r="39" spans="1:11" x14ac:dyDescent="0.25">
      <c r="A39" t="s">
        <v>825</v>
      </c>
      <c r="B39" t="s">
        <v>10</v>
      </c>
      <c r="C39" s="1">
        <v>43265</v>
      </c>
      <c r="D39" s="1">
        <v>43341</v>
      </c>
      <c r="E39" t="s">
        <v>826</v>
      </c>
      <c r="F39" s="35">
        <v>3</v>
      </c>
      <c r="G39" t="s">
        <v>12</v>
      </c>
      <c r="H39" t="s">
        <v>827</v>
      </c>
      <c r="I39" t="s">
        <v>14</v>
      </c>
      <c r="J39" s="2">
        <v>1250000</v>
      </c>
    </row>
    <row r="40" spans="1:11" x14ac:dyDescent="0.25">
      <c r="A40" t="s">
        <v>865</v>
      </c>
      <c r="B40" t="s">
        <v>10</v>
      </c>
      <c r="C40" s="1">
        <v>43300</v>
      </c>
      <c r="D40" s="1">
        <v>43329</v>
      </c>
      <c r="E40" t="s">
        <v>866</v>
      </c>
      <c r="F40" s="35">
        <v>4</v>
      </c>
      <c r="G40" t="s">
        <v>12</v>
      </c>
      <c r="H40" t="s">
        <v>867</v>
      </c>
      <c r="I40" t="s">
        <v>14</v>
      </c>
      <c r="J40" s="2">
        <v>16830</v>
      </c>
    </row>
    <row r="41" spans="1:11" x14ac:dyDescent="0.25">
      <c r="A41" t="s">
        <v>868</v>
      </c>
      <c r="B41" t="s">
        <v>10</v>
      </c>
      <c r="C41" s="1">
        <v>43320</v>
      </c>
      <c r="D41" s="1">
        <v>43333</v>
      </c>
      <c r="E41" t="s">
        <v>869</v>
      </c>
      <c r="F41" s="47">
        <v>5</v>
      </c>
      <c r="G41" t="s">
        <v>12</v>
      </c>
      <c r="H41" t="s">
        <v>13</v>
      </c>
      <c r="I41" t="s">
        <v>14</v>
      </c>
      <c r="J41" s="2">
        <v>450</v>
      </c>
    </row>
    <row r="42" spans="1:11" x14ac:dyDescent="0.25">
      <c r="A42" t="s">
        <v>868</v>
      </c>
      <c r="B42" t="s">
        <v>10</v>
      </c>
      <c r="C42" s="1">
        <v>43320</v>
      </c>
      <c r="D42" s="1">
        <v>43333</v>
      </c>
      <c r="E42" t="s">
        <v>869</v>
      </c>
      <c r="F42" s="47"/>
      <c r="G42" t="s">
        <v>12</v>
      </c>
      <c r="H42" t="s">
        <v>15</v>
      </c>
      <c r="I42" t="s">
        <v>14</v>
      </c>
      <c r="J42" s="2">
        <v>3234</v>
      </c>
    </row>
    <row r="43" spans="1:11" x14ac:dyDescent="0.25">
      <c r="A43" t="s">
        <v>868</v>
      </c>
      <c r="B43" t="s">
        <v>10</v>
      </c>
      <c r="C43" s="1">
        <v>43320</v>
      </c>
      <c r="D43" s="1">
        <v>43333</v>
      </c>
      <c r="E43" t="s">
        <v>869</v>
      </c>
      <c r="F43" s="47"/>
      <c r="G43" t="s">
        <v>12</v>
      </c>
      <c r="H43" t="s">
        <v>114</v>
      </c>
      <c r="I43" t="s">
        <v>14</v>
      </c>
      <c r="J43" s="2">
        <v>1050</v>
      </c>
    </row>
    <row r="44" spans="1:11" x14ac:dyDescent="0.25">
      <c r="A44" t="s">
        <v>868</v>
      </c>
      <c r="B44" t="s">
        <v>10</v>
      </c>
      <c r="C44" s="1">
        <v>43320</v>
      </c>
      <c r="D44" s="1">
        <v>43333</v>
      </c>
      <c r="E44" t="s">
        <v>869</v>
      </c>
      <c r="F44" s="47"/>
      <c r="G44" t="s">
        <v>12</v>
      </c>
      <c r="H44" t="s">
        <v>17</v>
      </c>
      <c r="I44" t="s">
        <v>14</v>
      </c>
      <c r="J44" s="2">
        <v>1372.5</v>
      </c>
    </row>
    <row r="45" spans="1:11" x14ac:dyDescent="0.25">
      <c r="A45" t="s">
        <v>868</v>
      </c>
      <c r="B45" t="s">
        <v>10</v>
      </c>
      <c r="C45" s="1">
        <v>43320</v>
      </c>
      <c r="D45" s="1">
        <v>43333</v>
      </c>
      <c r="E45" t="s">
        <v>869</v>
      </c>
      <c r="F45" s="47"/>
      <c r="G45" t="s">
        <v>12</v>
      </c>
      <c r="H45" t="s">
        <v>18</v>
      </c>
      <c r="I45" t="s">
        <v>14</v>
      </c>
      <c r="J45" s="2">
        <v>2265</v>
      </c>
    </row>
    <row r="46" spans="1:11" x14ac:dyDescent="0.25">
      <c r="A46" t="s">
        <v>868</v>
      </c>
      <c r="B46" t="s">
        <v>10</v>
      </c>
      <c r="C46" s="1">
        <v>43320</v>
      </c>
      <c r="D46" s="1">
        <v>43333</v>
      </c>
      <c r="E46" t="s">
        <v>869</v>
      </c>
      <c r="F46" s="47"/>
      <c r="G46" t="s">
        <v>12</v>
      </c>
      <c r="H46" t="s">
        <v>19</v>
      </c>
      <c r="I46" t="s">
        <v>14</v>
      </c>
      <c r="J46" s="2">
        <v>750</v>
      </c>
    </row>
    <row r="47" spans="1:11" x14ac:dyDescent="0.25">
      <c r="A47" t="s">
        <v>868</v>
      </c>
      <c r="B47" t="s">
        <v>10</v>
      </c>
      <c r="C47" s="1">
        <v>43320</v>
      </c>
      <c r="D47" s="1">
        <v>43333</v>
      </c>
      <c r="E47" t="s">
        <v>869</v>
      </c>
      <c r="F47" s="47"/>
      <c r="G47" t="s">
        <v>12</v>
      </c>
      <c r="H47" t="s">
        <v>20</v>
      </c>
      <c r="I47" t="s">
        <v>14</v>
      </c>
      <c r="J47" s="2">
        <v>4465</v>
      </c>
    </row>
    <row r="48" spans="1:11" x14ac:dyDescent="0.25">
      <c r="A48" t="s">
        <v>868</v>
      </c>
      <c r="B48" t="s">
        <v>10</v>
      </c>
      <c r="C48" s="1">
        <v>43320</v>
      </c>
      <c r="D48" s="1">
        <v>43333</v>
      </c>
      <c r="E48" t="s">
        <v>869</v>
      </c>
      <c r="F48" s="47"/>
      <c r="G48" t="s">
        <v>12</v>
      </c>
      <c r="H48" t="s">
        <v>21</v>
      </c>
      <c r="I48" t="s">
        <v>14</v>
      </c>
      <c r="J48" s="2">
        <v>1180</v>
      </c>
    </row>
    <row r="49" spans="1:11" x14ac:dyDescent="0.25">
      <c r="A49" t="s">
        <v>868</v>
      </c>
      <c r="B49" t="s">
        <v>10</v>
      </c>
      <c r="C49" s="1">
        <v>43320</v>
      </c>
      <c r="D49" s="1">
        <v>43333</v>
      </c>
      <c r="E49" t="s">
        <v>869</v>
      </c>
      <c r="F49" s="47"/>
      <c r="G49" t="s">
        <v>12</v>
      </c>
      <c r="H49" t="s">
        <v>23</v>
      </c>
      <c r="I49" t="s">
        <v>14</v>
      </c>
      <c r="J49" s="2">
        <v>4432.5</v>
      </c>
    </row>
    <row r="50" spans="1:11" x14ac:dyDescent="0.25">
      <c r="A50" t="s">
        <v>868</v>
      </c>
      <c r="B50" t="s">
        <v>10</v>
      </c>
      <c r="C50" s="1">
        <v>43320</v>
      </c>
      <c r="D50" s="1">
        <v>43333</v>
      </c>
      <c r="E50" t="s">
        <v>869</v>
      </c>
      <c r="F50" s="47"/>
      <c r="G50" t="s">
        <v>12</v>
      </c>
      <c r="H50" t="s">
        <v>115</v>
      </c>
      <c r="I50" t="s">
        <v>14</v>
      </c>
      <c r="J50" s="2">
        <v>1217.5</v>
      </c>
    </row>
    <row r="51" spans="1:11" x14ac:dyDescent="0.25">
      <c r="C51" s="1"/>
      <c r="D51" s="1"/>
      <c r="J51" s="38">
        <f>SUM(J37:J50)</f>
        <v>1288899.8</v>
      </c>
      <c r="K51" t="s">
        <v>143</v>
      </c>
    </row>
    <row r="52" spans="1:11" x14ac:dyDescent="0.25">
      <c r="C52" s="1"/>
      <c r="D52" s="1"/>
      <c r="J52" s="2"/>
    </row>
    <row r="53" spans="1:11" x14ac:dyDescent="0.25">
      <c r="A53" t="s">
        <v>877</v>
      </c>
      <c r="B53" t="s">
        <v>878</v>
      </c>
      <c r="C53" s="1">
        <v>42963</v>
      </c>
      <c r="D53" s="1">
        <v>43325</v>
      </c>
      <c r="E53" t="s">
        <v>879</v>
      </c>
      <c r="F53" s="35">
        <v>1</v>
      </c>
      <c r="G53" t="s">
        <v>52</v>
      </c>
      <c r="H53" t="s">
        <v>880</v>
      </c>
      <c r="I53" t="s">
        <v>29</v>
      </c>
      <c r="J53" s="2">
        <v>12000</v>
      </c>
    </row>
    <row r="54" spans="1:11" x14ac:dyDescent="0.25">
      <c r="A54" t="s">
        <v>877</v>
      </c>
      <c r="B54" t="s">
        <v>878</v>
      </c>
      <c r="C54" s="1">
        <v>42963</v>
      </c>
      <c r="D54" s="1">
        <v>43335</v>
      </c>
      <c r="E54" t="s">
        <v>879</v>
      </c>
      <c r="F54" s="35">
        <v>2</v>
      </c>
      <c r="G54" t="s">
        <v>52</v>
      </c>
      <c r="H54" t="s">
        <v>881</v>
      </c>
      <c r="I54" t="s">
        <v>29</v>
      </c>
      <c r="J54" s="2">
        <v>7000</v>
      </c>
    </row>
    <row r="55" spans="1:11" x14ac:dyDescent="0.25">
      <c r="A55" t="s">
        <v>877</v>
      </c>
      <c r="B55" t="s">
        <v>878</v>
      </c>
      <c r="C55" s="1">
        <v>42963</v>
      </c>
      <c r="D55" s="1">
        <v>43335</v>
      </c>
      <c r="E55" t="s">
        <v>879</v>
      </c>
      <c r="F55" s="35">
        <v>3</v>
      </c>
      <c r="G55" t="s">
        <v>52</v>
      </c>
      <c r="H55" t="s">
        <v>882</v>
      </c>
      <c r="I55" t="s">
        <v>29</v>
      </c>
      <c r="J55" s="2">
        <v>7419.9</v>
      </c>
    </row>
    <row r="56" spans="1:11" x14ac:dyDescent="0.25">
      <c r="A56" t="s">
        <v>883</v>
      </c>
      <c r="B56" t="s">
        <v>884</v>
      </c>
      <c r="C56" s="1">
        <v>42969</v>
      </c>
      <c r="D56" s="1">
        <v>43315</v>
      </c>
      <c r="E56" t="s">
        <v>885</v>
      </c>
      <c r="F56" s="35">
        <v>4</v>
      </c>
      <c r="G56" t="s">
        <v>52</v>
      </c>
      <c r="H56" t="s">
        <v>886</v>
      </c>
      <c r="I56" t="s">
        <v>14</v>
      </c>
      <c r="J56" s="2">
        <v>50000</v>
      </c>
    </row>
    <row r="57" spans="1:11" x14ac:dyDescent="0.25">
      <c r="C57" s="1"/>
      <c r="D57" s="1"/>
      <c r="J57" s="38">
        <f>SUM(J53:J56)</f>
        <v>76419.899999999994</v>
      </c>
      <c r="K57" t="s">
        <v>143</v>
      </c>
    </row>
    <row r="58" spans="1:11" x14ac:dyDescent="0.25">
      <c r="C58" s="1"/>
      <c r="D58" s="1"/>
      <c r="J58" s="2"/>
    </row>
    <row r="59" spans="1:11" x14ac:dyDescent="0.25">
      <c r="A59" t="s">
        <v>800</v>
      </c>
      <c r="B59" t="s">
        <v>801</v>
      </c>
      <c r="C59" s="1">
        <v>43228</v>
      </c>
      <c r="D59" s="1">
        <v>43325</v>
      </c>
      <c r="E59" t="s">
        <v>546</v>
      </c>
      <c r="F59" s="35">
        <v>5</v>
      </c>
      <c r="G59" t="s">
        <v>27</v>
      </c>
      <c r="H59" t="s">
        <v>310</v>
      </c>
      <c r="I59" t="s">
        <v>29</v>
      </c>
      <c r="J59" s="2">
        <v>17061</v>
      </c>
    </row>
    <row r="60" spans="1:11" x14ac:dyDescent="0.25">
      <c r="A60" t="s">
        <v>831</v>
      </c>
      <c r="B60" t="s">
        <v>832</v>
      </c>
      <c r="C60" s="1">
        <v>42499</v>
      </c>
      <c r="D60" s="1">
        <v>43322</v>
      </c>
      <c r="E60" t="s">
        <v>833</v>
      </c>
      <c r="F60" s="35">
        <v>6</v>
      </c>
      <c r="G60" t="s">
        <v>27</v>
      </c>
      <c r="H60" t="s">
        <v>28</v>
      </c>
      <c r="I60" t="s">
        <v>29</v>
      </c>
      <c r="J60" s="2">
        <v>408900</v>
      </c>
    </row>
    <row r="61" spans="1:11" x14ac:dyDescent="0.25">
      <c r="A61" t="s">
        <v>333</v>
      </c>
      <c r="B61" t="s">
        <v>334</v>
      </c>
      <c r="C61" s="1">
        <v>42948</v>
      </c>
      <c r="D61" s="1">
        <v>43313</v>
      </c>
      <c r="E61" t="s">
        <v>335</v>
      </c>
      <c r="F61" s="35">
        <v>7</v>
      </c>
      <c r="G61" t="s">
        <v>27</v>
      </c>
      <c r="H61" t="s">
        <v>876</v>
      </c>
      <c r="I61" t="s">
        <v>29</v>
      </c>
      <c r="J61" s="2">
        <v>7003.21</v>
      </c>
    </row>
    <row r="62" spans="1:11" x14ac:dyDescent="0.25">
      <c r="A62" t="s">
        <v>890</v>
      </c>
      <c r="B62" t="s">
        <v>891</v>
      </c>
      <c r="C62" s="1">
        <v>42663</v>
      </c>
      <c r="D62" s="1">
        <v>43314</v>
      </c>
      <c r="E62" t="s">
        <v>892</v>
      </c>
      <c r="F62" s="35">
        <v>8</v>
      </c>
      <c r="G62" t="s">
        <v>27</v>
      </c>
      <c r="H62" t="s">
        <v>73</v>
      </c>
      <c r="I62" t="s">
        <v>29</v>
      </c>
      <c r="J62" s="2">
        <v>300</v>
      </c>
    </row>
    <row r="63" spans="1:11" x14ac:dyDescent="0.25">
      <c r="A63" t="s">
        <v>635</v>
      </c>
      <c r="B63" t="s">
        <v>636</v>
      </c>
      <c r="C63" s="1">
        <v>43035</v>
      </c>
      <c r="D63" s="1">
        <v>43325</v>
      </c>
      <c r="E63" t="s">
        <v>637</v>
      </c>
      <c r="F63" s="35">
        <v>9</v>
      </c>
      <c r="G63" t="s">
        <v>27</v>
      </c>
      <c r="H63" t="s">
        <v>893</v>
      </c>
      <c r="I63" t="s">
        <v>29</v>
      </c>
      <c r="J63" s="2">
        <v>9569.7000000000007</v>
      </c>
    </row>
    <row r="64" spans="1:11" x14ac:dyDescent="0.25">
      <c r="A64" t="s">
        <v>384</v>
      </c>
      <c r="B64" t="s">
        <v>385</v>
      </c>
      <c r="C64" s="1">
        <v>43038</v>
      </c>
      <c r="D64" s="1">
        <v>43336</v>
      </c>
      <c r="E64" t="s">
        <v>386</v>
      </c>
      <c r="F64" s="35">
        <v>10</v>
      </c>
      <c r="G64" t="s">
        <v>27</v>
      </c>
      <c r="H64" t="s">
        <v>894</v>
      </c>
      <c r="I64" t="s">
        <v>29</v>
      </c>
      <c r="J64" s="2">
        <v>20935.78</v>
      </c>
    </row>
    <row r="65" spans="1:11" x14ac:dyDescent="0.25">
      <c r="A65" t="s">
        <v>748</v>
      </c>
      <c r="B65" t="s">
        <v>749</v>
      </c>
      <c r="C65" s="1">
        <v>42706</v>
      </c>
      <c r="D65" s="1">
        <v>43339</v>
      </c>
      <c r="E65" t="s">
        <v>750</v>
      </c>
      <c r="F65" s="35">
        <v>11</v>
      </c>
      <c r="G65" t="s">
        <v>27</v>
      </c>
      <c r="H65" t="s">
        <v>899</v>
      </c>
      <c r="I65" t="s">
        <v>29</v>
      </c>
      <c r="J65" s="2">
        <v>32000</v>
      </c>
    </row>
    <row r="66" spans="1:11" x14ac:dyDescent="0.25">
      <c r="J66" s="38">
        <f>SUM(J59:J65)</f>
        <v>495769.69000000006</v>
      </c>
      <c r="K66" t="s">
        <v>143</v>
      </c>
    </row>
    <row r="67" spans="1:11" x14ac:dyDescent="0.25">
      <c r="J67" s="38"/>
    </row>
    <row r="68" spans="1:11" x14ac:dyDescent="0.25">
      <c r="J68" s="3">
        <f>SUM(J66,J57,J51,J35,J25)</f>
        <v>1965680.67</v>
      </c>
      <c r="K68" t="s">
        <v>143</v>
      </c>
    </row>
    <row r="69" spans="1:11" x14ac:dyDescent="0.25">
      <c r="J69" s="17">
        <v>1915680.67</v>
      </c>
    </row>
    <row r="70" spans="1:11" x14ac:dyDescent="0.25">
      <c r="J70" s="18">
        <f>J69-J68</f>
        <v>-50000</v>
      </c>
    </row>
    <row r="72" spans="1:11" x14ac:dyDescent="0.25">
      <c r="C72" s="35"/>
      <c r="F72"/>
    </row>
  </sheetData>
  <autoFilter ref="A1:J1"/>
  <sortState ref="A2:J56">
    <sortCondition ref="D2:D56"/>
  </sortState>
  <mergeCells count="1">
    <mergeCell ref="F41:F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zoomScale="80" zoomScaleNormal="80" workbookViewId="0">
      <pane ySplit="1" topLeftCell="A14" activePane="bottomLeft" state="frozen"/>
      <selection pane="bottomLeft" activeCell="J48" sqref="J48"/>
    </sheetView>
  </sheetViews>
  <sheetFormatPr defaultRowHeight="15" x14ac:dyDescent="0.25"/>
  <cols>
    <col min="1" max="1" width="17.42578125" bestFit="1" customWidth="1"/>
    <col min="2" max="2" width="22.42578125" bestFit="1" customWidth="1"/>
    <col min="3" max="3" width="15" bestFit="1" customWidth="1"/>
    <col min="4" max="4" width="18.140625" bestFit="1" customWidth="1"/>
    <col min="5" max="5" width="35.85546875" customWidth="1"/>
    <col min="6" max="6" width="17.140625" style="35" customWidth="1"/>
    <col min="7" max="7" width="25.85546875" bestFit="1" customWidth="1"/>
    <col min="8" max="8" width="72.28515625" customWidth="1"/>
    <col min="9" max="9" width="17.85546875" bestFit="1" customWidth="1"/>
    <col min="10" max="10" width="22.28515625" bestFit="1" customWidth="1"/>
  </cols>
  <sheetData>
    <row r="1" spans="1:10" s="4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759</v>
      </c>
      <c r="G1" s="4" t="s">
        <v>5</v>
      </c>
      <c r="H1" s="4" t="s">
        <v>6</v>
      </c>
      <c r="I1" s="4" t="s">
        <v>7</v>
      </c>
      <c r="J1" s="4" t="s">
        <v>8</v>
      </c>
    </row>
    <row r="2" spans="1:10" x14ac:dyDescent="0.25">
      <c r="A2" t="s">
        <v>907</v>
      </c>
      <c r="B2" t="s">
        <v>10</v>
      </c>
      <c r="C2" s="1">
        <v>43201</v>
      </c>
      <c r="D2" s="1">
        <v>43368</v>
      </c>
      <c r="E2" t="s">
        <v>908</v>
      </c>
      <c r="F2" s="35">
        <v>1</v>
      </c>
      <c r="G2" t="s">
        <v>93</v>
      </c>
      <c r="H2" t="s">
        <v>909</v>
      </c>
      <c r="I2" t="s">
        <v>14</v>
      </c>
      <c r="J2" s="2">
        <v>18700</v>
      </c>
    </row>
    <row r="3" spans="1:10" x14ac:dyDescent="0.25">
      <c r="A3" t="s">
        <v>915</v>
      </c>
      <c r="B3" t="s">
        <v>916</v>
      </c>
      <c r="C3" s="1">
        <v>43231</v>
      </c>
      <c r="D3" s="1">
        <v>43370</v>
      </c>
      <c r="E3" t="s">
        <v>917</v>
      </c>
      <c r="F3" s="35">
        <v>2</v>
      </c>
      <c r="G3" t="s">
        <v>93</v>
      </c>
      <c r="H3" t="s">
        <v>918</v>
      </c>
      <c r="I3" t="s">
        <v>29</v>
      </c>
      <c r="J3" s="2">
        <v>49990.05</v>
      </c>
    </row>
    <row r="4" spans="1:10" x14ac:dyDescent="0.25">
      <c r="A4" t="s">
        <v>919</v>
      </c>
      <c r="B4" t="s">
        <v>920</v>
      </c>
      <c r="C4" s="1">
        <v>43238</v>
      </c>
      <c r="D4" s="1">
        <v>43370</v>
      </c>
      <c r="E4" t="s">
        <v>921</v>
      </c>
      <c r="F4" s="35">
        <v>3</v>
      </c>
      <c r="G4" t="s">
        <v>93</v>
      </c>
      <c r="H4" t="s">
        <v>918</v>
      </c>
      <c r="I4" t="s">
        <v>29</v>
      </c>
      <c r="J4" s="2">
        <v>21466.69</v>
      </c>
    </row>
    <row r="5" spans="1:10" x14ac:dyDescent="0.25">
      <c r="A5" t="s">
        <v>926</v>
      </c>
      <c r="B5" t="s">
        <v>10</v>
      </c>
      <c r="C5" s="1">
        <v>43269</v>
      </c>
      <c r="D5" s="1">
        <v>43362</v>
      </c>
      <c r="E5" t="s">
        <v>927</v>
      </c>
      <c r="F5" s="35">
        <v>4</v>
      </c>
      <c r="G5" t="s">
        <v>93</v>
      </c>
      <c r="H5" t="s">
        <v>928</v>
      </c>
      <c r="I5" t="s">
        <v>29</v>
      </c>
      <c r="J5" s="2">
        <v>11953.5</v>
      </c>
    </row>
    <row r="6" spans="1:10" x14ac:dyDescent="0.25">
      <c r="A6" t="s">
        <v>929</v>
      </c>
      <c r="B6" t="s">
        <v>10</v>
      </c>
      <c r="C6" s="1">
        <v>43298</v>
      </c>
      <c r="D6" s="1">
        <v>43361</v>
      </c>
      <c r="E6" t="s">
        <v>930</v>
      </c>
      <c r="F6" s="35">
        <v>5</v>
      </c>
      <c r="G6" t="s">
        <v>93</v>
      </c>
      <c r="H6" t="s">
        <v>931</v>
      </c>
      <c r="I6" t="s">
        <v>29</v>
      </c>
      <c r="J6" s="2">
        <v>2652</v>
      </c>
    </row>
    <row r="7" spans="1:10" x14ac:dyDescent="0.25">
      <c r="A7" t="s">
        <v>932</v>
      </c>
      <c r="B7" t="s">
        <v>10</v>
      </c>
      <c r="C7" s="1">
        <v>43298</v>
      </c>
      <c r="D7" s="1">
        <v>43360</v>
      </c>
      <c r="E7" t="s">
        <v>933</v>
      </c>
      <c r="F7" s="35">
        <v>6</v>
      </c>
      <c r="G7" t="s">
        <v>93</v>
      </c>
      <c r="H7" t="s">
        <v>934</v>
      </c>
      <c r="I7" t="s">
        <v>29</v>
      </c>
      <c r="J7" s="2">
        <v>1780.24</v>
      </c>
    </row>
    <row r="8" spans="1:10" x14ac:dyDescent="0.25">
      <c r="A8" t="s">
        <v>935</v>
      </c>
      <c r="B8" t="s">
        <v>10</v>
      </c>
      <c r="C8" s="1">
        <v>43299</v>
      </c>
      <c r="D8" s="1">
        <v>43368</v>
      </c>
      <c r="E8" t="s">
        <v>936</v>
      </c>
      <c r="F8" s="35">
        <v>7</v>
      </c>
      <c r="G8" t="s">
        <v>93</v>
      </c>
      <c r="H8" t="s">
        <v>848</v>
      </c>
      <c r="I8" t="s">
        <v>29</v>
      </c>
      <c r="J8" s="2">
        <v>2768.88</v>
      </c>
    </row>
    <row r="9" spans="1:10" x14ac:dyDescent="0.25">
      <c r="A9" t="s">
        <v>937</v>
      </c>
      <c r="B9" t="s">
        <v>10</v>
      </c>
      <c r="C9" s="1">
        <v>43299</v>
      </c>
      <c r="D9" s="1">
        <v>43349</v>
      </c>
      <c r="E9" t="s">
        <v>938</v>
      </c>
      <c r="F9" s="35">
        <v>8</v>
      </c>
      <c r="G9" t="s">
        <v>93</v>
      </c>
      <c r="H9" t="s">
        <v>66</v>
      </c>
      <c r="I9" t="s">
        <v>29</v>
      </c>
      <c r="J9" s="2">
        <v>1589</v>
      </c>
    </row>
    <row r="10" spans="1:10" x14ac:dyDescent="0.25">
      <c r="A10" t="s">
        <v>939</v>
      </c>
      <c r="B10" t="s">
        <v>940</v>
      </c>
      <c r="C10" s="1">
        <v>43299</v>
      </c>
      <c r="D10" s="1">
        <v>43369</v>
      </c>
      <c r="E10" t="s">
        <v>941</v>
      </c>
      <c r="F10" s="35">
        <v>9</v>
      </c>
      <c r="G10" t="s">
        <v>93</v>
      </c>
      <c r="H10" t="s">
        <v>942</v>
      </c>
      <c r="I10" t="s">
        <v>29</v>
      </c>
      <c r="J10" s="2">
        <v>5422</v>
      </c>
    </row>
    <row r="11" spans="1:10" x14ac:dyDescent="0.25">
      <c r="A11" t="s">
        <v>943</v>
      </c>
      <c r="B11" t="s">
        <v>10</v>
      </c>
      <c r="C11" s="1">
        <v>43310</v>
      </c>
      <c r="D11" s="1">
        <v>43348</v>
      </c>
      <c r="E11" t="s">
        <v>944</v>
      </c>
      <c r="F11" s="35">
        <v>10</v>
      </c>
      <c r="G11" t="s">
        <v>93</v>
      </c>
      <c r="H11" t="s">
        <v>945</v>
      </c>
      <c r="I11" t="s">
        <v>14</v>
      </c>
      <c r="J11" s="2">
        <v>7200</v>
      </c>
    </row>
    <row r="12" spans="1:10" x14ac:dyDescent="0.25">
      <c r="A12" t="s">
        <v>949</v>
      </c>
      <c r="B12" t="s">
        <v>10</v>
      </c>
      <c r="C12" s="1">
        <v>43333</v>
      </c>
      <c r="D12" s="1">
        <v>43368</v>
      </c>
      <c r="E12" t="s">
        <v>950</v>
      </c>
      <c r="F12" s="35">
        <v>11</v>
      </c>
      <c r="G12" t="s">
        <v>93</v>
      </c>
      <c r="H12" t="s">
        <v>951</v>
      </c>
      <c r="I12" t="s">
        <v>29</v>
      </c>
      <c r="J12" s="2">
        <v>4825.5</v>
      </c>
    </row>
    <row r="13" spans="1:10" x14ac:dyDescent="0.25">
      <c r="A13" t="s">
        <v>952</v>
      </c>
      <c r="B13" t="s">
        <v>953</v>
      </c>
      <c r="C13" s="1">
        <v>43333</v>
      </c>
      <c r="D13" s="1">
        <v>43368</v>
      </c>
      <c r="E13" t="s">
        <v>954</v>
      </c>
      <c r="F13" s="35">
        <v>12</v>
      </c>
      <c r="G13" t="s">
        <v>93</v>
      </c>
      <c r="H13" t="s">
        <v>955</v>
      </c>
      <c r="I13" t="s">
        <v>29</v>
      </c>
      <c r="J13" s="2">
        <v>16108.05</v>
      </c>
    </row>
    <row r="14" spans="1:10" x14ac:dyDescent="0.25">
      <c r="A14" t="s">
        <v>960</v>
      </c>
      <c r="B14" t="s">
        <v>10</v>
      </c>
      <c r="C14" s="1">
        <v>43339</v>
      </c>
      <c r="D14" s="1">
        <v>43357</v>
      </c>
      <c r="E14" t="s">
        <v>961</v>
      </c>
      <c r="F14" s="35">
        <v>13</v>
      </c>
      <c r="G14" t="s">
        <v>93</v>
      </c>
      <c r="H14" t="s">
        <v>962</v>
      </c>
      <c r="I14" t="s">
        <v>14</v>
      </c>
      <c r="J14" s="2">
        <v>6000</v>
      </c>
    </row>
    <row r="15" spans="1:10" x14ac:dyDescent="0.25">
      <c r="A15" t="s">
        <v>966</v>
      </c>
      <c r="B15" t="s">
        <v>10</v>
      </c>
      <c r="C15" s="1">
        <v>43346</v>
      </c>
      <c r="D15" s="1">
        <v>43355</v>
      </c>
      <c r="E15" t="s">
        <v>967</v>
      </c>
      <c r="F15" s="35">
        <v>14</v>
      </c>
      <c r="G15" t="s">
        <v>93</v>
      </c>
      <c r="H15" t="s">
        <v>266</v>
      </c>
      <c r="I15" t="s">
        <v>14</v>
      </c>
      <c r="J15" s="2">
        <v>540</v>
      </c>
    </row>
    <row r="16" spans="1:10" x14ac:dyDescent="0.25">
      <c r="A16" t="s">
        <v>968</v>
      </c>
      <c r="B16" t="s">
        <v>10</v>
      </c>
      <c r="C16" s="1">
        <v>43346</v>
      </c>
      <c r="D16" s="1">
        <v>43362</v>
      </c>
      <c r="E16" t="s">
        <v>969</v>
      </c>
      <c r="F16" s="35">
        <v>15</v>
      </c>
      <c r="G16" t="s">
        <v>93</v>
      </c>
      <c r="H16" t="s">
        <v>970</v>
      </c>
      <c r="I16" t="s">
        <v>29</v>
      </c>
      <c r="J16" s="2">
        <v>876</v>
      </c>
    </row>
    <row r="17" spans="1:10" x14ac:dyDescent="0.25">
      <c r="C17" s="1"/>
      <c r="D17" s="1"/>
      <c r="J17" s="38">
        <f>SUM(J2:J16)</f>
        <v>151871.91</v>
      </c>
    </row>
    <row r="18" spans="1:10" x14ac:dyDescent="0.25">
      <c r="C18" s="1"/>
      <c r="D18" s="1"/>
      <c r="J18" s="2"/>
    </row>
    <row r="19" spans="1:10" x14ac:dyDescent="0.25">
      <c r="A19" t="s">
        <v>913</v>
      </c>
      <c r="B19" t="s">
        <v>10</v>
      </c>
      <c r="C19" s="1">
        <v>43229</v>
      </c>
      <c r="D19" s="1">
        <v>43354</v>
      </c>
      <c r="E19" t="s">
        <v>914</v>
      </c>
      <c r="F19" s="35">
        <v>1</v>
      </c>
      <c r="G19" t="s">
        <v>37</v>
      </c>
      <c r="H19" t="s">
        <v>97</v>
      </c>
      <c r="I19" t="s">
        <v>14</v>
      </c>
      <c r="J19" s="2">
        <v>790</v>
      </c>
    </row>
    <row r="20" spans="1:10" x14ac:dyDescent="0.25">
      <c r="A20" t="s">
        <v>922</v>
      </c>
      <c r="B20" t="s">
        <v>923</v>
      </c>
      <c r="C20" s="1">
        <v>43261</v>
      </c>
      <c r="D20" s="1">
        <v>43361</v>
      </c>
      <c r="E20" t="s">
        <v>924</v>
      </c>
      <c r="F20" s="35">
        <v>2</v>
      </c>
      <c r="G20" t="s">
        <v>37</v>
      </c>
      <c r="H20" t="s">
        <v>925</v>
      </c>
      <c r="I20" t="s">
        <v>14</v>
      </c>
      <c r="J20" s="2">
        <v>3180</v>
      </c>
    </row>
    <row r="21" spans="1:10" x14ac:dyDescent="0.25">
      <c r="A21" t="s">
        <v>956</v>
      </c>
      <c r="B21" t="s">
        <v>957</v>
      </c>
      <c r="C21" s="1">
        <v>43340</v>
      </c>
      <c r="D21" s="1">
        <v>43360</v>
      </c>
      <c r="E21" t="s">
        <v>958</v>
      </c>
      <c r="F21" s="35">
        <v>3</v>
      </c>
      <c r="G21" t="s">
        <v>37</v>
      </c>
      <c r="H21" t="s">
        <v>959</v>
      </c>
      <c r="I21" t="s">
        <v>29</v>
      </c>
      <c r="J21" s="2">
        <v>8040</v>
      </c>
    </row>
    <row r="22" spans="1:10" x14ac:dyDescent="0.25">
      <c r="C22" s="1"/>
      <c r="D22" s="1"/>
      <c r="J22" s="38">
        <f>SUM(J19:J21)</f>
        <v>12010</v>
      </c>
    </row>
    <row r="23" spans="1:10" x14ac:dyDescent="0.25">
      <c r="C23" s="1"/>
      <c r="D23" s="1"/>
      <c r="J23" s="2"/>
    </row>
    <row r="24" spans="1:10" x14ac:dyDescent="0.25">
      <c r="A24" t="s">
        <v>946</v>
      </c>
      <c r="B24" t="s">
        <v>10</v>
      </c>
      <c r="C24" s="1">
        <v>43335</v>
      </c>
      <c r="D24" s="1">
        <v>43349</v>
      </c>
      <c r="E24" t="s">
        <v>947</v>
      </c>
      <c r="F24" s="35">
        <v>1</v>
      </c>
      <c r="G24" t="s">
        <v>12</v>
      </c>
      <c r="H24" t="s">
        <v>948</v>
      </c>
      <c r="I24" t="s">
        <v>14</v>
      </c>
      <c r="J24" s="2">
        <v>220</v>
      </c>
    </row>
    <row r="25" spans="1:10" x14ac:dyDescent="0.25">
      <c r="A25" t="s">
        <v>963</v>
      </c>
      <c r="B25" t="s">
        <v>10</v>
      </c>
      <c r="C25" s="1">
        <v>43340</v>
      </c>
      <c r="D25" s="1">
        <v>43368</v>
      </c>
      <c r="E25" t="s">
        <v>964</v>
      </c>
      <c r="F25" s="35">
        <v>2</v>
      </c>
      <c r="G25" t="s">
        <v>12</v>
      </c>
      <c r="H25" t="s">
        <v>965</v>
      </c>
      <c r="I25" t="s">
        <v>14</v>
      </c>
      <c r="J25" s="2">
        <v>2500</v>
      </c>
    </row>
    <row r="26" spans="1:10" x14ac:dyDescent="0.25">
      <c r="A26" t="s">
        <v>971</v>
      </c>
      <c r="B26" t="s">
        <v>10</v>
      </c>
      <c r="C26" s="1">
        <v>43349</v>
      </c>
      <c r="D26" s="1">
        <v>43360</v>
      </c>
      <c r="E26" t="s">
        <v>972</v>
      </c>
      <c r="F26" s="47">
        <v>3</v>
      </c>
      <c r="G26" t="s">
        <v>12</v>
      </c>
      <c r="H26" t="s">
        <v>973</v>
      </c>
      <c r="I26" t="s">
        <v>14</v>
      </c>
      <c r="J26" s="2">
        <v>2695</v>
      </c>
    </row>
    <row r="27" spans="1:10" x14ac:dyDescent="0.25">
      <c r="A27" t="s">
        <v>971</v>
      </c>
      <c r="B27" t="s">
        <v>10</v>
      </c>
      <c r="C27" s="1">
        <v>43349</v>
      </c>
      <c r="D27" s="1">
        <v>43360</v>
      </c>
      <c r="E27" t="s">
        <v>972</v>
      </c>
      <c r="F27" s="47"/>
      <c r="G27" t="s">
        <v>12</v>
      </c>
      <c r="H27" t="s">
        <v>974</v>
      </c>
      <c r="I27" t="s">
        <v>14</v>
      </c>
      <c r="J27" s="2">
        <v>1050</v>
      </c>
    </row>
    <row r="28" spans="1:10" x14ac:dyDescent="0.25">
      <c r="A28" t="s">
        <v>971</v>
      </c>
      <c r="B28" t="s">
        <v>10</v>
      </c>
      <c r="C28" s="1">
        <v>43349</v>
      </c>
      <c r="D28" s="1">
        <v>43360</v>
      </c>
      <c r="E28" t="s">
        <v>972</v>
      </c>
      <c r="F28" s="47"/>
      <c r="G28" t="s">
        <v>12</v>
      </c>
      <c r="H28" t="s">
        <v>975</v>
      </c>
      <c r="I28" t="s">
        <v>14</v>
      </c>
      <c r="J28" s="2">
        <v>1372.5</v>
      </c>
    </row>
    <row r="29" spans="1:10" x14ac:dyDescent="0.25">
      <c r="A29" t="s">
        <v>971</v>
      </c>
      <c r="B29" t="s">
        <v>10</v>
      </c>
      <c r="C29" s="1">
        <v>43349</v>
      </c>
      <c r="D29" s="1">
        <v>43360</v>
      </c>
      <c r="E29" t="s">
        <v>972</v>
      </c>
      <c r="F29" s="47"/>
      <c r="G29" t="s">
        <v>12</v>
      </c>
      <c r="H29" t="s">
        <v>976</v>
      </c>
      <c r="I29" t="s">
        <v>14</v>
      </c>
      <c r="J29" s="2">
        <v>2265</v>
      </c>
    </row>
    <row r="30" spans="1:10" x14ac:dyDescent="0.25">
      <c r="A30" t="s">
        <v>971</v>
      </c>
      <c r="B30" t="s">
        <v>10</v>
      </c>
      <c r="C30" s="1">
        <v>43349</v>
      </c>
      <c r="D30" s="1">
        <v>43360</v>
      </c>
      <c r="E30" t="s">
        <v>972</v>
      </c>
      <c r="F30" s="47"/>
      <c r="G30" t="s">
        <v>12</v>
      </c>
      <c r="H30" t="s">
        <v>977</v>
      </c>
      <c r="I30" t="s">
        <v>14</v>
      </c>
      <c r="J30" s="2">
        <v>750</v>
      </c>
    </row>
    <row r="31" spans="1:10" x14ac:dyDescent="0.25">
      <c r="A31" t="s">
        <v>971</v>
      </c>
      <c r="B31" t="s">
        <v>10</v>
      </c>
      <c r="C31" s="1">
        <v>43349</v>
      </c>
      <c r="D31" s="1">
        <v>43360</v>
      </c>
      <c r="E31" t="s">
        <v>972</v>
      </c>
      <c r="F31" s="47"/>
      <c r="G31" t="s">
        <v>12</v>
      </c>
      <c r="H31" t="s">
        <v>978</v>
      </c>
      <c r="I31" t="s">
        <v>14</v>
      </c>
      <c r="J31" s="2">
        <v>3072.5</v>
      </c>
    </row>
    <row r="32" spans="1:10" x14ac:dyDescent="0.25">
      <c r="A32" t="s">
        <v>971</v>
      </c>
      <c r="B32" t="s">
        <v>10</v>
      </c>
      <c r="C32" s="1">
        <v>43349</v>
      </c>
      <c r="D32" s="1">
        <v>43360</v>
      </c>
      <c r="E32" t="s">
        <v>972</v>
      </c>
      <c r="F32" s="47"/>
      <c r="G32" t="s">
        <v>12</v>
      </c>
      <c r="H32" t="s">
        <v>979</v>
      </c>
      <c r="I32" t="s">
        <v>14</v>
      </c>
      <c r="J32" s="2">
        <v>590</v>
      </c>
    </row>
    <row r="33" spans="1:10" x14ac:dyDescent="0.25">
      <c r="A33" t="s">
        <v>971</v>
      </c>
      <c r="B33" t="s">
        <v>10</v>
      </c>
      <c r="C33" s="1">
        <v>43349</v>
      </c>
      <c r="D33" s="1">
        <v>43360</v>
      </c>
      <c r="E33" t="s">
        <v>972</v>
      </c>
      <c r="F33" s="47"/>
      <c r="G33" t="s">
        <v>12</v>
      </c>
      <c r="H33" t="s">
        <v>980</v>
      </c>
      <c r="I33" t="s">
        <v>14</v>
      </c>
      <c r="J33" s="2">
        <v>4432.5</v>
      </c>
    </row>
    <row r="34" spans="1:10" x14ac:dyDescent="0.25">
      <c r="A34" t="s">
        <v>971</v>
      </c>
      <c r="B34" t="s">
        <v>10</v>
      </c>
      <c r="C34" s="1">
        <v>43349</v>
      </c>
      <c r="D34" s="1">
        <v>43360</v>
      </c>
      <c r="E34" t="s">
        <v>972</v>
      </c>
      <c r="F34" s="47"/>
      <c r="G34" t="s">
        <v>12</v>
      </c>
      <c r="H34" t="s">
        <v>981</v>
      </c>
      <c r="I34" t="s">
        <v>14</v>
      </c>
      <c r="J34" s="2">
        <v>1217.5</v>
      </c>
    </row>
    <row r="35" spans="1:10" x14ac:dyDescent="0.25">
      <c r="C35" s="1"/>
      <c r="D35" s="1"/>
      <c r="J35" s="38">
        <f>SUM(J24:J34)</f>
        <v>20165</v>
      </c>
    </row>
    <row r="36" spans="1:10" x14ac:dyDescent="0.25">
      <c r="C36" s="1"/>
      <c r="D36" s="1"/>
      <c r="J36" s="2"/>
    </row>
    <row r="37" spans="1:10" x14ac:dyDescent="0.25">
      <c r="A37" t="s">
        <v>910</v>
      </c>
      <c r="B37" t="s">
        <v>911</v>
      </c>
      <c r="C37" s="1">
        <v>43201</v>
      </c>
      <c r="D37" s="1">
        <v>43369</v>
      </c>
      <c r="E37" t="s">
        <v>912</v>
      </c>
      <c r="F37" s="35">
        <v>1</v>
      </c>
      <c r="G37" t="s">
        <v>52</v>
      </c>
      <c r="H37" t="s">
        <v>328</v>
      </c>
      <c r="I37" t="s">
        <v>29</v>
      </c>
      <c r="J37" s="2">
        <v>59490</v>
      </c>
    </row>
    <row r="38" spans="1:10" x14ac:dyDescent="0.25">
      <c r="C38" s="1"/>
      <c r="D38" s="1"/>
      <c r="J38" s="38">
        <f>SUM(J37)</f>
        <v>59490</v>
      </c>
    </row>
    <row r="39" spans="1:10" x14ac:dyDescent="0.25">
      <c r="C39" s="1"/>
      <c r="D39" s="1"/>
      <c r="J39" s="2"/>
    </row>
    <row r="40" spans="1:10" x14ac:dyDescent="0.25">
      <c r="A40" t="s">
        <v>903</v>
      </c>
      <c r="B40" t="s">
        <v>904</v>
      </c>
      <c r="C40" s="1">
        <v>43111</v>
      </c>
      <c r="D40" s="1">
        <v>43368</v>
      </c>
      <c r="E40" t="s">
        <v>905</v>
      </c>
      <c r="F40" s="35">
        <v>1</v>
      </c>
      <c r="G40" t="s">
        <v>27</v>
      </c>
      <c r="H40" t="s">
        <v>906</v>
      </c>
      <c r="I40" t="s">
        <v>29</v>
      </c>
      <c r="J40" s="2">
        <v>8710</v>
      </c>
    </row>
    <row r="41" spans="1:10" x14ac:dyDescent="0.25">
      <c r="A41" t="s">
        <v>632</v>
      </c>
      <c r="B41" t="s">
        <v>633</v>
      </c>
      <c r="C41" s="1">
        <v>43035</v>
      </c>
      <c r="D41" s="1">
        <v>43368</v>
      </c>
      <c r="E41" t="s">
        <v>634</v>
      </c>
      <c r="F41" s="35">
        <v>2</v>
      </c>
      <c r="G41" t="s">
        <v>27</v>
      </c>
      <c r="H41" t="s">
        <v>76</v>
      </c>
      <c r="I41" t="s">
        <v>29</v>
      </c>
      <c r="J41" s="2">
        <v>197014.24</v>
      </c>
    </row>
    <row r="42" spans="1:10" x14ac:dyDescent="0.25">
      <c r="A42" t="s">
        <v>982</v>
      </c>
      <c r="B42" t="s">
        <v>983</v>
      </c>
      <c r="C42" s="1">
        <v>43053</v>
      </c>
      <c r="D42" s="1">
        <v>43348</v>
      </c>
      <c r="E42" t="s">
        <v>984</v>
      </c>
      <c r="F42" s="35">
        <v>3</v>
      </c>
      <c r="G42" t="s">
        <v>27</v>
      </c>
      <c r="H42" t="s">
        <v>628</v>
      </c>
      <c r="I42" t="s">
        <v>29</v>
      </c>
      <c r="J42" s="2">
        <v>19989.2</v>
      </c>
    </row>
    <row r="43" spans="1:10" x14ac:dyDescent="0.25">
      <c r="A43" t="s">
        <v>985</v>
      </c>
      <c r="B43" t="s">
        <v>986</v>
      </c>
      <c r="C43" s="1">
        <v>43060</v>
      </c>
      <c r="D43" s="1">
        <v>43368</v>
      </c>
      <c r="E43" t="s">
        <v>987</v>
      </c>
      <c r="F43" s="35">
        <v>4</v>
      </c>
      <c r="G43" t="s">
        <v>27</v>
      </c>
      <c r="H43" t="s">
        <v>988</v>
      </c>
      <c r="I43" t="s">
        <v>29</v>
      </c>
      <c r="J43" s="2">
        <v>5000</v>
      </c>
    </row>
    <row r="44" spans="1:10" x14ac:dyDescent="0.25">
      <c r="A44" t="s">
        <v>989</v>
      </c>
      <c r="B44" t="s">
        <v>990</v>
      </c>
      <c r="C44" s="1">
        <v>43068</v>
      </c>
      <c r="D44" s="1">
        <v>43368</v>
      </c>
      <c r="E44" t="s">
        <v>246</v>
      </c>
      <c r="F44" s="35">
        <v>5</v>
      </c>
      <c r="G44" t="s">
        <v>27</v>
      </c>
      <c r="H44" t="s">
        <v>73</v>
      </c>
      <c r="I44" t="s">
        <v>29</v>
      </c>
      <c r="J44" s="2">
        <v>6790</v>
      </c>
    </row>
    <row r="45" spans="1:10" x14ac:dyDescent="0.25">
      <c r="A45" t="s">
        <v>991</v>
      </c>
      <c r="B45" t="s">
        <v>992</v>
      </c>
      <c r="C45" s="1">
        <v>43081</v>
      </c>
      <c r="D45" s="1">
        <v>43348</v>
      </c>
      <c r="E45" t="s">
        <v>993</v>
      </c>
      <c r="F45" s="35">
        <v>6</v>
      </c>
      <c r="G45" t="s">
        <v>27</v>
      </c>
      <c r="H45" t="s">
        <v>994</v>
      </c>
      <c r="I45" t="s">
        <v>29</v>
      </c>
      <c r="J45" s="2">
        <v>224031.83</v>
      </c>
    </row>
    <row r="46" spans="1:10" x14ac:dyDescent="0.25">
      <c r="J46" s="38">
        <f>SUM(J40:J45)</f>
        <v>461535.27</v>
      </c>
    </row>
    <row r="47" spans="1:10" x14ac:dyDescent="0.25">
      <c r="J47" s="38"/>
    </row>
    <row r="48" spans="1:10" x14ac:dyDescent="0.25">
      <c r="J48" s="3">
        <f>SUM(J46,J38,J35,J22,J17)</f>
        <v>705072.18</v>
      </c>
    </row>
  </sheetData>
  <autoFilter ref="A1:J1"/>
  <sortState ref="A2:J37">
    <sortCondition ref="G2:G37"/>
  </sortState>
  <mergeCells count="1">
    <mergeCell ref="F26:F3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  <vt:lpstr>RESUMO</vt:lpstr>
      <vt:lpstr>PROCESSOS SRP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Gross Damico</dc:creator>
  <cp:lastModifiedBy>Gabriel Gross Damico</cp:lastModifiedBy>
  <dcterms:created xsi:type="dcterms:W3CDTF">2018-03-23T19:42:16Z</dcterms:created>
  <dcterms:modified xsi:type="dcterms:W3CDTF">2019-05-29T17:01:16Z</dcterms:modified>
</cp:coreProperties>
</file>